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mc:AlternateContent xmlns:mc="http://schemas.openxmlformats.org/markup-compatibility/2006">
    <mc:Choice Requires="x15">
      <x15ac:absPath xmlns:x15ac="http://schemas.microsoft.com/office/spreadsheetml/2010/11/ac" url="d:\develop\bid_entry\07申請書\doc\ver6\reg_common\"/>
    </mc:Choice>
  </mc:AlternateContent>
  <xr:revisionPtr revIDLastSave="0" documentId="13_ncr:1_{1354D4C9-83EC-4843-BB55-043FB6D35B62}" xr6:coauthVersionLast="47" xr6:coauthVersionMax="47" xr10:uidLastSave="{00000000-0000-0000-0000-000000000000}"/>
  <workbookProtection workbookAlgorithmName="SHA-512" workbookHashValue="V6pngSqt7/7oXnzI9uWCpnytQ/5xkGGZdAmbuG5QKjyR7SR7K1tJwD7daPFzRPBINMx13sVVg3uUkyWNeLJHUg==" workbookSaltValue="XHHvxuny7d+9jV4E2l+GMQ==" workbookSpinCount="100000" lockStructure="1"/>
  <bookViews>
    <workbookView xWindow="3510" yWindow="1215" windowWidth="16455" windowHeight="14985" xr2:uid="{00000000-000D-0000-FFFF-FFFF00000000}"/>
  </bookViews>
  <sheets>
    <sheet name="入力シート" sheetId="1" r:id="rId1"/>
    <sheet name="役員情報入力シート" sheetId="10" r:id="rId2"/>
    <sheet name="settings" sheetId="2" state="hidden" r:id="rId3"/>
  </sheets>
  <definedNames>
    <definedName name="_xlnm.Print_Titles" localSheetId="0">入力シート!$1:$1</definedName>
    <definedName name="_xlnm.Print_Titles" localSheetId="1">役員情報入力シート!$8:$8</definedName>
    <definedName name="希望">入力シート!$A$238</definedName>
    <definedName name="都道府県3">settings!$A$3</definedName>
    <definedName name="都道府県4">settings!$A$4</definedName>
    <definedName name="日付例">settings!$A$6</definedName>
    <definedName name="日付例_s">settings!$A$7</definedName>
    <definedName name="役員情報説明文">settings!$A$9</definedName>
    <definedName name="役員情報注釈">settings!$A$10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 i="10" l="1"/>
  <c r="A10" i="10"/>
  <c r="A11" i="10"/>
  <c r="A12" i="10"/>
  <c r="A13" i="10"/>
  <c r="A14" i="10"/>
  <c r="A15" i="10"/>
  <c r="A16" i="10"/>
  <c r="A17" i="10"/>
  <c r="A18" i="10"/>
  <c r="A19" i="10"/>
  <c r="A400" i="1" s="1"/>
  <c r="A20" i="10"/>
  <c r="A21" i="10"/>
  <c r="A22" i="10"/>
  <c r="A23" i="10"/>
  <c r="A24" i="10"/>
  <c r="A25" i="10"/>
  <c r="A26" i="10"/>
  <c r="A27" i="10"/>
  <c r="A28" i="10"/>
  <c r="A29" i="10"/>
  <c r="A30" i="10"/>
  <c r="A31" i="10"/>
  <c r="A32" i="10"/>
  <c r="A33" i="10"/>
  <c r="A34" i="10"/>
  <c r="A35" i="10"/>
  <c r="A36" i="10"/>
  <c r="A37" i="10"/>
  <c r="A38" i="10"/>
  <c r="A39" i="10"/>
  <c r="A40" i="10"/>
  <c r="A41" i="10"/>
  <c r="A42" i="10"/>
  <c r="A43" i="10"/>
  <c r="A44" i="10"/>
  <c r="A45" i="10"/>
  <c r="A46" i="10"/>
  <c r="A47" i="10"/>
  <c r="A48" i="10"/>
  <c r="A49" i="10"/>
  <c r="A50" i="10"/>
  <c r="A51" i="10"/>
  <c r="A52" i="10"/>
  <c r="A53" i="10"/>
  <c r="A54" i="10"/>
  <c r="A55" i="10"/>
  <c r="A56" i="10"/>
  <c r="A57" i="10"/>
  <c r="A58" i="10"/>
  <c r="A360" i="1"/>
  <c r="A346" i="1"/>
  <c r="A345" i="1"/>
  <c r="A340" i="1"/>
  <c r="A337" i="1"/>
  <c r="A333" i="1"/>
  <c r="A326" i="1"/>
  <c r="A325" i="1"/>
  <c r="A317" i="1"/>
  <c r="A313" i="1"/>
  <c r="A300" i="1"/>
  <c r="A292" i="1"/>
  <c r="A290" i="1"/>
  <c r="A264" i="1"/>
  <c r="A238" i="1"/>
  <c r="A170" i="1"/>
  <c r="A168" i="1"/>
  <c r="A161" i="1"/>
  <c r="A159" i="1"/>
  <c r="A157" i="1"/>
  <c r="A153" i="1"/>
  <c r="A151" i="1"/>
  <c r="A149" i="1"/>
  <c r="A120" i="1"/>
  <c r="A118" i="1"/>
  <c r="A116" i="1"/>
  <c r="A114" i="1"/>
  <c r="A112" i="1"/>
  <c r="A87" i="1"/>
  <c r="A85" i="1"/>
  <c r="A83" i="1"/>
  <c r="A81" i="1"/>
  <c r="A79" i="1"/>
  <c r="A77" i="1"/>
  <c r="A75" i="1"/>
  <c r="A73" i="1"/>
  <c r="A71" i="1"/>
  <c r="A69" i="1"/>
  <c r="A63" i="1"/>
  <c r="A40" i="1"/>
  <c r="A38" i="1"/>
  <c r="A36" i="1"/>
  <c r="A34" i="1"/>
  <c r="A32" i="1"/>
  <c r="A30" i="1"/>
  <c r="A28" i="1"/>
  <c r="A26" i="1"/>
  <c r="A24" i="1"/>
  <c r="A22" i="1"/>
  <c r="A20" i="1"/>
  <c r="D368" i="1"/>
  <c r="M58" i="10"/>
  <c r="M57" i="10"/>
  <c r="M56" i="10"/>
  <c r="M55" i="10"/>
  <c r="M54" i="10"/>
  <c r="M53" i="10"/>
  <c r="M52" i="10"/>
  <c r="M51" i="10"/>
  <c r="M50" i="10"/>
  <c r="M49" i="10"/>
  <c r="M48" i="10"/>
  <c r="M47" i="10"/>
  <c r="M46" i="10"/>
  <c r="M45" i="10"/>
  <c r="M44" i="10"/>
  <c r="M43" i="10"/>
  <c r="M42" i="10"/>
  <c r="M41" i="10"/>
  <c r="M40" i="10"/>
  <c r="M39" i="10"/>
  <c r="M38" i="10"/>
  <c r="M37" i="10"/>
  <c r="M36" i="10"/>
  <c r="M35" i="10"/>
  <c r="M34" i="10"/>
  <c r="M33" i="10"/>
  <c r="M32" i="10"/>
  <c r="M31" i="10"/>
  <c r="M30" i="10"/>
  <c r="M29" i="10"/>
  <c r="M28" i="10"/>
  <c r="M27" i="10"/>
  <c r="M26" i="10"/>
  <c r="M25" i="10"/>
  <c r="M24" i="10"/>
  <c r="M23" i="10"/>
  <c r="M22" i="10"/>
  <c r="M21" i="10"/>
  <c r="M20" i="10"/>
  <c r="M19" i="10"/>
  <c r="M18" i="10"/>
  <c r="M17" i="10"/>
  <c r="M16" i="10"/>
  <c r="M15" i="10"/>
  <c r="M14" i="10"/>
  <c r="M13" i="10"/>
  <c r="M12" i="10"/>
  <c r="M11" i="10"/>
  <c r="M8" i="10" s="1"/>
  <c r="M10" i="10"/>
  <c r="M9" i="10"/>
  <c r="H8" i="10"/>
  <c r="I184" i="1"/>
  <c r="E266" i="1" l="1"/>
  <c r="E267" i="1" s="1"/>
  <c r="E268" i="1" s="1"/>
  <c r="E269" i="1" s="1"/>
  <c r="E270" i="1" s="1"/>
  <c r="E271" i="1" s="1"/>
  <c r="E272" i="1" s="1"/>
  <c r="E273" i="1" s="1"/>
  <c r="E274" i="1" s="1"/>
  <c r="E275" i="1" s="1"/>
  <c r="E276" i="1" s="1"/>
  <c r="E277" i="1" s="1"/>
  <c r="E278" i="1" s="1"/>
  <c r="E279" i="1" s="1"/>
  <c r="E280" i="1" s="1"/>
  <c r="E281" i="1" s="1"/>
  <c r="E282" i="1" s="1"/>
  <c r="E283" i="1" s="1"/>
  <c r="E284" i="1" s="1"/>
  <c r="E285" i="1" s="1"/>
  <c r="E286" i="1" s="1"/>
  <c r="E287" i="1" s="1"/>
  <c r="E288" i="1" s="1"/>
  <c r="E289" i="1" s="1"/>
  <c r="E290" i="1" s="1"/>
  <c r="D384" i="1" l="1"/>
  <c r="D385" i="1" s="1"/>
  <c r="D386" i="1" s="1"/>
  <c r="D387" i="1" s="1"/>
  <c r="D388" i="1" s="1"/>
  <c r="D389" i="1" s="1"/>
  <c r="D390" i="1" s="1"/>
  <c r="D391" i="1" s="1"/>
  <c r="D392" i="1" s="1"/>
  <c r="D393" i="1" s="1"/>
  <c r="E196" i="1" l="1"/>
  <c r="E298" i="1" l="1"/>
  <c r="E299" i="1" s="1"/>
  <c r="E300" i="1" s="1"/>
  <c r="E301" i="1" s="1"/>
  <c r="E302" i="1" s="1"/>
  <c r="E303" i="1" s="1"/>
  <c r="E304" i="1" s="1"/>
  <c r="E305" i="1" s="1"/>
  <c r="E306" i="1" s="1"/>
  <c r="E307" i="1" s="1"/>
  <c r="E308" i="1" s="1"/>
  <c r="E309" i="1" s="1"/>
  <c r="E310" i="1" s="1"/>
  <c r="E311" i="1" s="1"/>
  <c r="E312" i="1" s="1"/>
  <c r="E313" i="1" s="1"/>
  <c r="E314" i="1" s="1"/>
  <c r="E315" i="1" s="1"/>
  <c r="E316" i="1" s="1"/>
  <c r="E317" i="1" s="1"/>
  <c r="E318" i="1" s="1"/>
  <c r="E319" i="1" s="1"/>
  <c r="E320" i="1" s="1"/>
  <c r="E321" i="1" s="1"/>
  <c r="E322" i="1" s="1"/>
  <c r="E323" i="1" s="1"/>
  <c r="E324" i="1" s="1"/>
  <c r="E325" i="1" s="1"/>
  <c r="E326" i="1" s="1"/>
  <c r="E327" i="1" s="1"/>
  <c r="E328" i="1" s="1"/>
  <c r="E329" i="1" s="1"/>
  <c r="E330" i="1" s="1"/>
  <c r="E331" i="1" s="1"/>
  <c r="E332" i="1" s="1"/>
  <c r="E333" i="1" s="1"/>
  <c r="E334" i="1" s="1"/>
  <c r="E335" i="1" s="1"/>
  <c r="E336" i="1" s="1"/>
  <c r="E337" i="1" s="1"/>
  <c r="E338" i="1" s="1"/>
  <c r="E339" i="1" s="1"/>
  <c r="E340" i="1" s="1"/>
  <c r="E341" i="1" s="1"/>
  <c r="E342" i="1" s="1"/>
  <c r="E343" i="1" s="1"/>
  <c r="E344" i="1" s="1"/>
  <c r="E345" i="1" s="1"/>
  <c r="E346" i="1" s="1"/>
  <c r="E347" i="1" s="1"/>
  <c r="E348" i="1" s="1"/>
  <c r="E349" i="1" s="1"/>
  <c r="E350" i="1" s="1"/>
  <c r="E351" i="1" s="1"/>
  <c r="E352" i="1" s="1"/>
  <c r="E353" i="1" s="1"/>
  <c r="E354" i="1" s="1"/>
  <c r="E355" i="1" s="1"/>
  <c r="E356" i="1" s="1"/>
  <c r="E357" i="1" s="1"/>
  <c r="E358" i="1" s="1"/>
  <c r="E359" i="1" s="1"/>
  <c r="E360" i="1" s="1"/>
  <c r="J207" i="1" l="1"/>
  <c r="J205" i="1"/>
  <c r="I178" i="1" l="1"/>
  <c r="D371" i="1" l="1"/>
  <c r="D372" i="1" s="1"/>
  <c r="D373" i="1" s="1"/>
  <c r="D374" i="1" s="1"/>
  <c r="I190" i="1" l="1"/>
  <c r="A4" i="2" l="1"/>
  <c r="A3" i="2"/>
</calcChain>
</file>

<file path=xl/sharedStrings.xml><?xml version="1.0" encoding="utf-8"?>
<sst xmlns="http://schemas.openxmlformats.org/spreadsheetml/2006/main" count="337" uniqueCount="267">
  <si>
    <t>郵便番号</t>
    <rPh sb="0" eb="4">
      <t>ユウビンバンゴウ</t>
    </rPh>
    <phoneticPr fontId="6"/>
  </si>
  <si>
    <t>所在地</t>
    <rPh sb="0" eb="3">
      <t>ショザイチ</t>
    </rPh>
    <phoneticPr fontId="6"/>
  </si>
  <si>
    <t>商号又は名称カナ</t>
    <rPh sb="0" eb="2">
      <t>ショウゴウ</t>
    </rPh>
    <rPh sb="2" eb="3">
      <t>マタ</t>
    </rPh>
    <rPh sb="4" eb="6">
      <t>メイショウ</t>
    </rPh>
    <phoneticPr fontId="6"/>
  </si>
  <si>
    <t>商号又は名称</t>
    <rPh sb="0" eb="2">
      <t>ショウゴウ</t>
    </rPh>
    <rPh sb="2" eb="3">
      <t>マタ</t>
    </rPh>
    <rPh sb="4" eb="6">
      <t>メイショウ</t>
    </rPh>
    <phoneticPr fontId="6"/>
  </si>
  <si>
    <t>代表者氏名カナ</t>
    <rPh sb="0" eb="3">
      <t>ダイヒョウシャ</t>
    </rPh>
    <rPh sb="3" eb="5">
      <t>シメイ</t>
    </rPh>
    <phoneticPr fontId="6"/>
  </si>
  <si>
    <t>代表者氏名</t>
    <rPh sb="0" eb="3">
      <t>ダイヒョウシャ</t>
    </rPh>
    <rPh sb="3" eb="5">
      <t>シメイ</t>
    </rPh>
    <phoneticPr fontId="6"/>
  </si>
  <si>
    <t>電話番号</t>
    <rPh sb="0" eb="2">
      <t>デンワ</t>
    </rPh>
    <rPh sb="2" eb="4">
      <t>バンゴウ</t>
    </rPh>
    <phoneticPr fontId="6"/>
  </si>
  <si>
    <t>ＦＡＸ番号</t>
    <rPh sb="3" eb="5">
      <t>バンゴウ</t>
    </rPh>
    <phoneticPr fontId="6"/>
  </si>
  <si>
    <t>担当者部署</t>
    <rPh sb="0" eb="3">
      <t>タントウシャ</t>
    </rPh>
    <rPh sb="3" eb="5">
      <t>ブショ</t>
    </rPh>
    <phoneticPr fontId="6"/>
  </si>
  <si>
    <t>営業年数</t>
    <rPh sb="0" eb="2">
      <t>エイギョウ</t>
    </rPh>
    <rPh sb="2" eb="4">
      <t>ネンスウ</t>
    </rPh>
    <phoneticPr fontId="6"/>
  </si>
  <si>
    <t>E-mailアドレス</t>
    <phoneticPr fontId="6"/>
  </si>
  <si>
    <t>全角カタカナで入力してください。姓と名は１文字分空けてください。</t>
    <phoneticPr fontId="5"/>
  </si>
  <si>
    <t>姓と名は１文字分空けてください。</t>
    <phoneticPr fontId="5"/>
  </si>
  <si>
    <t>から</t>
    <phoneticPr fontId="5"/>
  </si>
  <si>
    <t>まで</t>
    <phoneticPr fontId="5"/>
  </si>
  <si>
    <t>年</t>
    <rPh sb="0" eb="1">
      <t>ネン</t>
    </rPh>
    <phoneticPr fontId="5"/>
  </si>
  <si>
    <t>都道府県から入力してください。</t>
    <rPh sb="0" eb="4">
      <t>トドウフケン</t>
    </rPh>
    <rPh sb="6" eb="8">
      <t>ニュウリョク</t>
    </rPh>
    <phoneticPr fontId="5"/>
  </si>
  <si>
    <t>正式名称で入力してください。個人の場合は「代表者」と入力してください。</t>
    <rPh sb="5" eb="7">
      <t>ニュウリョク</t>
    </rPh>
    <rPh sb="26" eb="28">
      <t>ニュウリョク</t>
    </rPh>
    <phoneticPr fontId="5"/>
  </si>
  <si>
    <t>保有していない場合は、入力する必要はありません。</t>
    <rPh sb="0" eb="2">
      <t>ホユウ</t>
    </rPh>
    <rPh sb="7" eb="9">
      <t>バアイ</t>
    </rPh>
    <rPh sb="15" eb="17">
      <t>ヒツヨウ</t>
    </rPh>
    <phoneticPr fontId="5"/>
  </si>
  <si>
    <t>担当者氏名カナ</t>
    <rPh sb="0" eb="3">
      <t>タントウシャ</t>
    </rPh>
    <rPh sb="3" eb="5">
      <t>シメイ</t>
    </rPh>
    <phoneticPr fontId="6"/>
  </si>
  <si>
    <t>担当者氏名</t>
    <rPh sb="0" eb="3">
      <t>タントウシャ</t>
    </rPh>
    <rPh sb="3" eb="5">
      <t>シメイ</t>
    </rPh>
    <phoneticPr fontId="6"/>
  </si>
  <si>
    <t>代表者役職</t>
    <phoneticPr fontId="6"/>
  </si>
  <si>
    <t>受任者役職</t>
    <rPh sb="0" eb="2">
      <t>ジュニン</t>
    </rPh>
    <rPh sb="2" eb="3">
      <t>シャ</t>
    </rPh>
    <phoneticPr fontId="6"/>
  </si>
  <si>
    <t xml:space="preserve"> 背景色が水色、またはピンク色の項目を入力してください。ピンク色は必須項目です。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5"/>
  </si>
  <si>
    <t xml:space="preserve"> エクセルの計算方法は「自動」に設定してください。</t>
    <rPh sb="6" eb="8">
      <t>ケイサン</t>
    </rPh>
    <rPh sb="8" eb="10">
      <t>ホウホウ</t>
    </rPh>
    <rPh sb="12" eb="14">
      <t>ジドウ</t>
    </rPh>
    <rPh sb="16" eb="18">
      <t>セッテイ</t>
    </rPh>
    <phoneticPr fontId="5"/>
  </si>
  <si>
    <t xml:space="preserve"> 行の追加、削除、シートの変更などはできません。</t>
    <rPh sb="1" eb="2">
      <t>ギョウ</t>
    </rPh>
    <rPh sb="3" eb="5">
      <t>ツイカ</t>
    </rPh>
    <rPh sb="6" eb="8">
      <t>サクジョ</t>
    </rPh>
    <rPh sb="13" eb="15">
      <t>ヘンコウ</t>
    </rPh>
    <phoneticPr fontId="5"/>
  </si>
  <si>
    <t>A.主たる営業所(本社)情報</t>
    <rPh sb="2" eb="3">
      <t>シュ</t>
    </rPh>
    <rPh sb="5" eb="8">
      <t>エイギョウショ</t>
    </rPh>
    <rPh sb="9" eb="11">
      <t>ホンシャ</t>
    </rPh>
    <rPh sb="12" eb="14">
      <t>ジョウホウ</t>
    </rPh>
    <phoneticPr fontId="5"/>
  </si>
  <si>
    <t>B.契約する営業所情報</t>
    <rPh sb="2" eb="4">
      <t>ケイヤク</t>
    </rPh>
    <rPh sb="6" eb="9">
      <t>エイギョウショ</t>
    </rPh>
    <rPh sb="9" eb="11">
      <t>ジョウホウ</t>
    </rPh>
    <phoneticPr fontId="5"/>
  </si>
  <si>
    <t>入札・契約権限の委任</t>
    <rPh sb="8" eb="10">
      <t>イニン</t>
    </rPh>
    <phoneticPr fontId="5"/>
  </si>
  <si>
    <t>受任者氏名カナ</t>
    <rPh sb="0" eb="2">
      <t>ジュニン</t>
    </rPh>
    <rPh sb="2" eb="3">
      <t>シャ</t>
    </rPh>
    <rPh sb="3" eb="5">
      <t>シメイ</t>
    </rPh>
    <phoneticPr fontId="6"/>
  </si>
  <si>
    <t>受任者氏名</t>
    <rPh sb="0" eb="2">
      <t>ジュニン</t>
    </rPh>
    <rPh sb="2" eb="3">
      <t>シャ</t>
    </rPh>
    <rPh sb="3" eb="5">
      <t>シメイ</t>
    </rPh>
    <phoneticPr fontId="6"/>
  </si>
  <si>
    <t>C.担当者情報</t>
    <rPh sb="2" eb="5">
      <t>タントウシャ</t>
    </rPh>
    <rPh sb="5" eb="7">
      <t>ジョウホウ</t>
    </rPh>
    <phoneticPr fontId="5"/>
  </si>
  <si>
    <t>D.行政書士情報</t>
    <rPh sb="2" eb="4">
      <t>ギョウセイ</t>
    </rPh>
    <rPh sb="4" eb="6">
      <t>ショシ</t>
    </rPh>
    <rPh sb="6" eb="8">
      <t>ジョウホウ</t>
    </rPh>
    <phoneticPr fontId="5"/>
  </si>
  <si>
    <t>E.経営情報</t>
    <rPh sb="2" eb="4">
      <t>ケイエイ</t>
    </rPh>
    <rPh sb="4" eb="6">
      <t>ジョウホウ</t>
    </rPh>
    <phoneticPr fontId="5"/>
  </si>
  <si>
    <t>行政書士氏名カナ</t>
    <rPh sb="0" eb="2">
      <t>ギョウセイ</t>
    </rPh>
    <rPh sb="2" eb="4">
      <t>ショシ</t>
    </rPh>
    <rPh sb="4" eb="6">
      <t>シメイ</t>
    </rPh>
    <phoneticPr fontId="6"/>
  </si>
  <si>
    <t>行政書士氏名</t>
    <rPh sb="0" eb="2">
      <t>ギョウセイ</t>
    </rPh>
    <rPh sb="2" eb="4">
      <t>ショシ</t>
    </rPh>
    <rPh sb="4" eb="6">
      <t>シメイ</t>
    </rPh>
    <phoneticPr fontId="6"/>
  </si>
  <si>
    <t>部署がない場合は「本社」又は「本店」と入力し、個人の場合は「本店」と入力してください。</t>
    <rPh sb="0" eb="2">
      <t>ブショ</t>
    </rPh>
    <rPh sb="5" eb="7">
      <t>バアイ</t>
    </rPh>
    <rPh sb="9" eb="11">
      <t>ホンシャ</t>
    </rPh>
    <rPh sb="12" eb="13">
      <t>マタ</t>
    </rPh>
    <rPh sb="15" eb="17">
      <t>ホンテン</t>
    </rPh>
    <rPh sb="19" eb="21">
      <t>ニュウリョク</t>
    </rPh>
    <rPh sb="23" eb="25">
      <t>コジン</t>
    </rPh>
    <rPh sb="26" eb="28">
      <t>バアイ</t>
    </rPh>
    <rPh sb="30" eb="32">
      <t>ホンテン</t>
    </rPh>
    <rPh sb="34" eb="36">
      <t>ニュウリョク</t>
    </rPh>
    <phoneticPr fontId="5"/>
  </si>
  <si>
    <t>物品</t>
  </si>
  <si>
    <t>半角の数字とハイフンで入力してください。保有していない場合は、入力する必要はありません。</t>
    <phoneticPr fontId="5"/>
  </si>
  <si>
    <t>支店・営業所に入札・契約権限を委任する場合、(1)入札・契約権限の委任欄にリストから「する」を選択し、支店・営業所情報を入力してください。</t>
    <phoneticPr fontId="5"/>
  </si>
  <si>
    <t>一致する</t>
  </si>
  <si>
    <t>登記上の所在地</t>
    <rPh sb="0" eb="3">
      <t>トウキジョウ</t>
    </rPh>
    <rPh sb="4" eb="7">
      <t>ショザイチ</t>
    </rPh>
    <phoneticPr fontId="6"/>
  </si>
  <si>
    <t>リストから選択してください。</t>
    <phoneticPr fontId="5"/>
  </si>
  <si>
    <t>行政書士が代理申請する場合、(1)代理申請欄にリストから「する」を選択し、行政書士情報を入力してください。</t>
    <phoneticPr fontId="5"/>
  </si>
  <si>
    <t>代理申請</t>
    <rPh sb="0" eb="2">
      <t>ダイリ</t>
    </rPh>
    <rPh sb="2" eb="4">
      <t>シンセイ</t>
    </rPh>
    <phoneticPr fontId="12"/>
  </si>
  <si>
    <t>しない</t>
  </si>
  <si>
    <t>役員情報</t>
    <rPh sb="0" eb="2">
      <t>ヤクイン</t>
    </rPh>
    <rPh sb="2" eb="4">
      <t>ジョウホウ</t>
    </rPh>
    <phoneticPr fontId="5"/>
  </si>
  <si>
    <r>
      <t xml:space="preserve">役職 </t>
    </r>
    <r>
      <rPr>
        <sz val="11"/>
        <color rgb="FFFF0000"/>
        <rFont val="ＭＳ ゴシック"/>
        <family val="3"/>
        <charset val="128"/>
      </rPr>
      <t>*1</t>
    </r>
    <rPh sb="0" eb="2">
      <t>ヤクショク</t>
    </rPh>
    <phoneticPr fontId="5"/>
  </si>
  <si>
    <r>
      <t xml:space="preserve">氏名 </t>
    </r>
    <r>
      <rPr>
        <sz val="11"/>
        <color rgb="FFFF0000"/>
        <rFont val="ＭＳ ゴシック"/>
        <family val="3"/>
        <charset val="128"/>
      </rPr>
      <t>*2</t>
    </r>
    <rPh sb="0" eb="2">
      <t>シメイ</t>
    </rPh>
    <phoneticPr fontId="5"/>
  </si>
  <si>
    <r>
      <t xml:space="preserve">フリガナ </t>
    </r>
    <r>
      <rPr>
        <sz val="11"/>
        <color rgb="FFFF0000"/>
        <rFont val="ＭＳ ゴシック"/>
        <family val="3"/>
        <charset val="128"/>
      </rPr>
      <t>*3</t>
    </r>
    <phoneticPr fontId="5"/>
  </si>
  <si>
    <r>
      <t xml:space="preserve">性別
</t>
    </r>
    <r>
      <rPr>
        <sz val="11"/>
        <color rgb="FFFF0000"/>
        <rFont val="ＭＳ ゴシック"/>
        <family val="3"/>
        <charset val="128"/>
      </rPr>
      <t>*4</t>
    </r>
    <rPh sb="0" eb="2">
      <t>セイベツ</t>
    </rPh>
    <phoneticPr fontId="5"/>
  </si>
  <si>
    <r>
      <t xml:space="preserve">常勤・非常勤
</t>
    </r>
    <r>
      <rPr>
        <sz val="11"/>
        <color rgb="FFFF0000"/>
        <rFont val="ＭＳ ゴシック"/>
        <family val="3"/>
        <charset val="128"/>
      </rPr>
      <t>*4</t>
    </r>
    <rPh sb="0" eb="2">
      <t>ジョウキン</t>
    </rPh>
    <rPh sb="3" eb="6">
      <t>ヒジョウキン</t>
    </rPh>
    <phoneticPr fontId="5"/>
  </si>
  <si>
    <t>備考</t>
    <rPh sb="0" eb="2">
      <t>ビコウ</t>
    </rPh>
    <phoneticPr fontId="5"/>
  </si>
  <si>
    <t>創業</t>
    <rPh sb="0" eb="2">
      <t>ソウギョウ</t>
    </rPh>
    <phoneticPr fontId="6"/>
  </si>
  <si>
    <t>年</t>
    <rPh sb="0" eb="1">
      <t>ネン</t>
    </rPh>
    <phoneticPr fontId="6"/>
  </si>
  <si>
    <t>常勤職員の数</t>
    <rPh sb="0" eb="2">
      <t>ジョウキン</t>
    </rPh>
    <rPh sb="2" eb="4">
      <t>ショクイン</t>
    </rPh>
    <rPh sb="5" eb="6">
      <t>カズ</t>
    </rPh>
    <phoneticPr fontId="5"/>
  </si>
  <si>
    <t>技術職員数</t>
    <rPh sb="0" eb="2">
      <t>ギジュツ</t>
    </rPh>
    <rPh sb="2" eb="4">
      <t>ショクイン</t>
    </rPh>
    <rPh sb="4" eb="5">
      <t>スウ</t>
    </rPh>
    <phoneticPr fontId="5"/>
  </si>
  <si>
    <t>事務職員数</t>
    <rPh sb="0" eb="2">
      <t>ジム</t>
    </rPh>
    <rPh sb="2" eb="4">
      <t>ショクイン</t>
    </rPh>
    <phoneticPr fontId="5"/>
  </si>
  <si>
    <t>合計</t>
    <rPh sb="0" eb="2">
      <t>ゴウケイケイ</t>
    </rPh>
    <phoneticPr fontId="5"/>
  </si>
  <si>
    <r>
      <t>役職員等</t>
    </r>
    <r>
      <rPr>
        <sz val="11"/>
        <color rgb="FFFF0000"/>
        <rFont val="ＭＳ ゴシック"/>
        <family val="3"/>
        <charset val="128"/>
      </rPr>
      <t>*1</t>
    </r>
    <rPh sb="0" eb="3">
      <t>ヤクショクイン</t>
    </rPh>
    <rPh sb="3" eb="4">
      <t>トウ</t>
    </rPh>
    <phoneticPr fontId="5"/>
  </si>
  <si>
    <t>＊1「役職員等」は「合計」の内数です。</t>
    <rPh sb="5" eb="6">
      <t>イン</t>
    </rPh>
    <rPh sb="6" eb="7">
      <t>トウ</t>
    </rPh>
    <rPh sb="10" eb="12">
      <t>ゴウケイ</t>
    </rPh>
    <phoneticPr fontId="5"/>
  </si>
  <si>
    <t xml:space="preserve"> 直近の決算の情報を入力してください。</t>
    <phoneticPr fontId="5"/>
  </si>
  <si>
    <t>業種区分</t>
    <rPh sb="0" eb="2">
      <t>ギョウシュ</t>
    </rPh>
    <rPh sb="2" eb="4">
      <t>クブン</t>
    </rPh>
    <phoneticPr fontId="5"/>
  </si>
  <si>
    <t>業種</t>
    <rPh sb="0" eb="2">
      <t>ギョウシュ</t>
    </rPh>
    <phoneticPr fontId="5"/>
  </si>
  <si>
    <t>具体的な内容</t>
    <rPh sb="0" eb="3">
      <t>グタイテキ</t>
    </rPh>
    <rPh sb="4" eb="6">
      <t>ナイヨウ</t>
    </rPh>
    <phoneticPr fontId="5"/>
  </si>
  <si>
    <t>役員情報入力シートを開き、役員情報を入力してください。</t>
    <rPh sb="0" eb="2">
      <t>ヤクイン</t>
    </rPh>
    <rPh sb="2" eb="4">
      <t>ジョウホウ</t>
    </rPh>
    <rPh sb="4" eb="6">
      <t>ニュウリョク</t>
    </rPh>
    <rPh sb="10" eb="11">
      <t>ヒラ</t>
    </rPh>
    <rPh sb="13" eb="15">
      <t>ヤクイン</t>
    </rPh>
    <rPh sb="15" eb="17">
      <t>ジョウホウ</t>
    </rPh>
    <rPh sb="18" eb="20">
      <t>ニュウリョク</t>
    </rPh>
    <phoneticPr fontId="5"/>
  </si>
  <si>
    <t>例)1000001　 「-（ハイフン）」を使わず7桁の数字のみで入力してください。</t>
    <phoneticPr fontId="5"/>
  </si>
  <si>
    <t>例)カブシキガイシャスズキグミ　 正式名称を全角カタカナで入力してください。</t>
    <phoneticPr fontId="5"/>
  </si>
  <si>
    <t>例)株式会社鈴木組　正式名称で入力してください。</t>
    <rPh sb="10" eb="12">
      <t>セイシキ</t>
    </rPh>
    <rPh sb="12" eb="14">
      <t>メイショウ</t>
    </rPh>
    <rPh sb="15" eb="17">
      <t>ニュウリョク</t>
    </rPh>
    <phoneticPr fontId="5"/>
  </si>
  <si>
    <t>例)0000-00-0000　半角の数字とハイフンで入力してください。</t>
    <phoneticPr fontId="5"/>
  </si>
  <si>
    <t>例)カブシキガイシャスズキグミ　キュウシュウエイギョウショ
正式名称を全角カタカナで入力してください。支店・営業所名は、１文字空けて入力してください。</t>
    <phoneticPr fontId="5"/>
  </si>
  <si>
    <t>例)株式会社鈴木組　九州営業所
正式名称で入力してください。支店・営業所名は、１文字空けて入力してください。</t>
    <rPh sb="0" eb="1">
      <t>レイ</t>
    </rPh>
    <rPh sb="2" eb="6">
      <t>カブシキガイシャ</t>
    </rPh>
    <rPh sb="6" eb="8">
      <t>スズキ</t>
    </rPh>
    <rPh sb="8" eb="9">
      <t>グミ</t>
    </rPh>
    <rPh sb="10" eb="12">
      <t>キュウシュウ</t>
    </rPh>
    <rPh sb="12" eb="15">
      <t>エイギョウショ</t>
    </rPh>
    <rPh sb="16" eb="18">
      <t>セイシキ</t>
    </rPh>
    <rPh sb="18" eb="20">
      <t>メイショウ</t>
    </rPh>
    <rPh sb="21" eb="23">
      <t>ニュウリョク</t>
    </rPh>
    <rPh sb="30" eb="32">
      <t>シテン</t>
    </rPh>
    <rPh sb="33" eb="36">
      <t>エイギョウショ</t>
    </rPh>
    <rPh sb="36" eb="37">
      <t>メイ</t>
    </rPh>
    <rPh sb="40" eb="42">
      <t>モジ</t>
    </rPh>
    <rPh sb="42" eb="43">
      <t>ア</t>
    </rPh>
    <rPh sb="45" eb="47">
      <t>ニュウリョク</t>
    </rPh>
    <phoneticPr fontId="5"/>
  </si>
  <si>
    <t>例)所長　正式名称で入力してください。</t>
    <rPh sb="10" eb="12">
      <t>ニュウリョク</t>
    </rPh>
    <phoneticPr fontId="5"/>
  </si>
  <si>
    <t>例)10　営業年数を入力してください。 創業から申請日まで（組織変更、合併等による期間の通算可）。
１年に満たない場合は0を入力してください。</t>
    <phoneticPr fontId="5"/>
  </si>
  <si>
    <t>例)平成15、嘉永元</t>
    <phoneticPr fontId="5"/>
  </si>
  <si>
    <t>指名通知等を送付する際に使用するアドレスになります。</t>
    <rPh sb="0" eb="2">
      <t>シメイ</t>
    </rPh>
    <rPh sb="2" eb="4">
      <t>ツウチ</t>
    </rPh>
    <rPh sb="4" eb="5">
      <t>ナド</t>
    </rPh>
    <rPh sb="6" eb="8">
      <t>ソウフ</t>
    </rPh>
    <rPh sb="10" eb="11">
      <t>サイ</t>
    </rPh>
    <rPh sb="12" eb="14">
      <t>シヨウ</t>
    </rPh>
    <phoneticPr fontId="5"/>
  </si>
  <si>
    <t>その他職員数</t>
    <phoneticPr fontId="5"/>
  </si>
  <si>
    <t>発注者</t>
  </si>
  <si>
    <t>元請
下請</t>
    <phoneticPr fontId="5"/>
  </si>
  <si>
    <t>件名</t>
    <rPh sb="0" eb="2">
      <t>ケンメイ</t>
    </rPh>
    <phoneticPr fontId="5"/>
  </si>
  <si>
    <t>登記、または住民票上の所在地と「(2)所在地」が一致しているかどうかを、リストから選択してください。</t>
    <phoneticPr fontId="5"/>
  </si>
  <si>
    <r>
      <t xml:space="preserve">住所 </t>
    </r>
    <r>
      <rPr>
        <sz val="11"/>
        <color rgb="FFFF0000"/>
        <rFont val="ＭＳ ゴシック"/>
        <family val="3"/>
        <charset val="128"/>
      </rPr>
      <t>*5</t>
    </r>
    <rPh sb="0" eb="2">
      <t>ジュウショ</t>
    </rPh>
    <phoneticPr fontId="5"/>
  </si>
  <si>
    <t>自己資本額</t>
    <rPh sb="0" eb="2">
      <t>ジコ</t>
    </rPh>
    <rPh sb="2" eb="4">
      <t>シホン</t>
    </rPh>
    <rPh sb="4" eb="5">
      <t>ガク</t>
    </rPh>
    <phoneticPr fontId="5"/>
  </si>
  <si>
    <t>区分</t>
    <rPh sb="0" eb="2">
      <t>クブン</t>
    </rPh>
    <phoneticPr fontId="24"/>
  </si>
  <si>
    <t>直前決算時（千円）</t>
    <rPh sb="0" eb="2">
      <t>チョクゼン</t>
    </rPh>
    <rPh sb="2" eb="4">
      <t>ケッサン</t>
    </rPh>
    <rPh sb="4" eb="5">
      <t>ジ</t>
    </rPh>
    <rPh sb="6" eb="8">
      <t>センエン</t>
    </rPh>
    <phoneticPr fontId="24"/>
  </si>
  <si>
    <t>F.製造・販売等実績</t>
    <rPh sb="2" eb="4">
      <t>セイゾウ</t>
    </rPh>
    <rPh sb="5" eb="7">
      <t>ハンバイ</t>
    </rPh>
    <rPh sb="7" eb="8">
      <t>トウ</t>
    </rPh>
    <rPh sb="8" eb="10">
      <t>ジッセキ</t>
    </rPh>
    <phoneticPr fontId="5"/>
  </si>
  <si>
    <t>経営状況（流動比率）</t>
    <rPh sb="0" eb="2">
      <t>ケイエイ</t>
    </rPh>
    <rPh sb="2" eb="4">
      <t>ジョウキョウ</t>
    </rPh>
    <rPh sb="5" eb="7">
      <t>リュウドウ</t>
    </rPh>
    <rPh sb="7" eb="9">
      <t>ヒリツ</t>
    </rPh>
    <phoneticPr fontId="5"/>
  </si>
  <si>
    <t>%</t>
    <phoneticPr fontId="5"/>
  </si>
  <si>
    <t>業務履行場所
（市町村名）</t>
    <rPh sb="0" eb="2">
      <t>ギョウム</t>
    </rPh>
    <rPh sb="2" eb="4">
      <t>リコウ</t>
    </rPh>
    <rPh sb="4" eb="6">
      <t>バショ</t>
    </rPh>
    <rPh sb="8" eb="11">
      <t>シチョウソン</t>
    </rPh>
    <rPh sb="11" eb="12">
      <t>メイ</t>
    </rPh>
    <phoneticPr fontId="5"/>
  </si>
  <si>
    <t>契約年月日</t>
    <phoneticPr fontId="5"/>
  </si>
  <si>
    <t>納品／契約完了
(予定)年月日</t>
    <rPh sb="0" eb="2">
      <t>ノウヒン</t>
    </rPh>
    <rPh sb="3" eb="5">
      <t>ケイヤク</t>
    </rPh>
    <rPh sb="5" eb="7">
      <t>カンリョウ</t>
    </rPh>
    <rPh sb="9" eb="11">
      <t>ヨテイ</t>
    </rPh>
    <rPh sb="12" eb="15">
      <t>ネンガッピ</t>
    </rPh>
    <phoneticPr fontId="5"/>
  </si>
  <si>
    <t>株主資本</t>
    <phoneticPr fontId="24"/>
  </si>
  <si>
    <t>評価・換算差額等</t>
    <phoneticPr fontId="24"/>
  </si>
  <si>
    <t>新株予約権</t>
    <phoneticPr fontId="24"/>
  </si>
  <si>
    <t>流動資産（千円）(a)</t>
    <rPh sb="0" eb="2">
      <t>リュウドウ</t>
    </rPh>
    <rPh sb="2" eb="4">
      <t>シサン</t>
    </rPh>
    <rPh sb="5" eb="6">
      <t>セン</t>
    </rPh>
    <rPh sb="6" eb="7">
      <t>エン</t>
    </rPh>
    <phoneticPr fontId="5"/>
  </si>
  <si>
    <t>流動負債（千円）(b)</t>
    <rPh sb="0" eb="2">
      <t>リュウドウ</t>
    </rPh>
    <rPh sb="2" eb="4">
      <t>フサイ</t>
    </rPh>
    <rPh sb="5" eb="6">
      <t>セン</t>
    </rPh>
    <rPh sb="6" eb="7">
      <t>エン</t>
    </rPh>
    <phoneticPr fontId="5"/>
  </si>
  <si>
    <t>流動比率（a/b×100）</t>
    <phoneticPr fontId="5"/>
  </si>
  <si>
    <t>直前２年度分決算期間</t>
    <phoneticPr fontId="6"/>
  </si>
  <si>
    <t>直前２年度分決算(千円)</t>
    <rPh sb="0" eb="2">
      <t>チョクゼン</t>
    </rPh>
    <rPh sb="3" eb="5">
      <t>ネンド</t>
    </rPh>
    <rPh sb="5" eb="6">
      <t>ブン</t>
    </rPh>
    <rPh sb="6" eb="8">
      <t>ケッサン</t>
    </rPh>
    <rPh sb="9" eb="11">
      <t>センエン</t>
    </rPh>
    <phoneticPr fontId="6"/>
  </si>
  <si>
    <t>直前１年度分決算期間</t>
    <rPh sb="6" eb="8">
      <t>ケッサン</t>
    </rPh>
    <rPh sb="8" eb="10">
      <t>キカン</t>
    </rPh>
    <phoneticPr fontId="6"/>
  </si>
  <si>
    <t>直前１年度分決算(千円)</t>
    <rPh sb="9" eb="11">
      <t>センエン</t>
    </rPh>
    <phoneticPr fontId="5"/>
  </si>
  <si>
    <t>　（うち外国資本）</t>
    <phoneticPr fontId="5"/>
  </si>
  <si>
    <t>計(P)</t>
    <phoneticPr fontId="24"/>
  </si>
  <si>
    <t>流動比率は自動計算されます。(小数点第二位を四捨五入)</t>
    <rPh sb="0" eb="2">
      <t>リュウドウ</t>
    </rPh>
    <rPh sb="2" eb="4">
      <t>ヒリツ</t>
    </rPh>
    <phoneticPr fontId="5"/>
  </si>
  <si>
    <t>この申請書の事務手続きをした方、または内容を説明できる方の情報を入力してください。申請書の確認で問い合わせをする場合があります。</t>
    <phoneticPr fontId="5"/>
  </si>
  <si>
    <t>*1 役職は、正式名称で入力してください。
*2 氏名は、姓と名を１文字分空けて入力してください。
*3 フリガナは、全角カタカナで入力し、姓と名は１文字分空けてください。
*4 性別はリストから選択してください。
*5 住所は、広川町在住の役員がいる場合、入力してください。</t>
    <phoneticPr fontId="5"/>
  </si>
  <si>
    <t>★役員情報入力シートは、共通のシートから「常勤・非常勤」を非表示に、「住所」を表示する。
「住所」の表タイトルには注釈の「*5」（赤字）を追加する</t>
    <rPh sb="1" eb="5">
      <t>ヤクインジョウホウ</t>
    </rPh>
    <rPh sb="5" eb="7">
      <t>ニュウリョク</t>
    </rPh>
    <rPh sb="12" eb="14">
      <t>キョウツウ</t>
    </rPh>
    <rPh sb="46" eb="48">
      <t>ジュウショ</t>
    </rPh>
    <rPh sb="50" eb="51">
      <t>ヒョウ</t>
    </rPh>
    <rPh sb="57" eb="59">
      <t>チュウシャク</t>
    </rPh>
    <rPh sb="65" eb="67">
      <t>アカジ</t>
    </rPh>
    <rPh sb="69" eb="71">
      <t>ツイカ</t>
    </rPh>
    <phoneticPr fontId="5"/>
  </si>
  <si>
    <t>品目</t>
    <rPh sb="0" eb="2">
      <t>ヒンモク</t>
    </rPh>
    <phoneticPr fontId="5"/>
  </si>
  <si>
    <t>法人事業者の場合、登記された役員および、委任先営業所の役員を入力してください。委任先がある場合は、委任先の代表者も入力してください。
役員が複数になる場合は、行をあけずに入力してください。
個人事業者の場合は、代表者について入力してください。</t>
    <phoneticPr fontId="5"/>
  </si>
  <si>
    <t>直前２年の各営業年度の決算に基づく実績額</t>
    <rPh sb="0" eb="2">
      <t>チョクゼン</t>
    </rPh>
    <rPh sb="3" eb="4">
      <t>ネン</t>
    </rPh>
    <rPh sb="5" eb="6">
      <t>カク</t>
    </rPh>
    <rPh sb="6" eb="8">
      <t>エイギョウ</t>
    </rPh>
    <rPh sb="8" eb="10">
      <t>ネンド</t>
    </rPh>
    <rPh sb="11" eb="13">
      <t>ケッサン</t>
    </rPh>
    <rPh sb="14" eb="15">
      <t>モト</t>
    </rPh>
    <rPh sb="17" eb="20">
      <t>ジッセキガク</t>
    </rPh>
    <phoneticPr fontId="6"/>
  </si>
  <si>
    <t>物品製造・販売</t>
    <rPh sb="2" eb="4">
      <t>セイゾウ</t>
    </rPh>
    <rPh sb="5" eb="7">
      <t>ハンバイ</t>
    </rPh>
    <phoneticPr fontId="5"/>
  </si>
  <si>
    <t>その他</t>
    <rPh sb="2" eb="3">
      <t>タ</t>
    </rPh>
    <phoneticPr fontId="5"/>
  </si>
  <si>
    <t>契約金額
（千円）</t>
    <rPh sb="0" eb="2">
      <t>ケイヤク</t>
    </rPh>
    <phoneticPr fontId="5"/>
  </si>
  <si>
    <t>直前2ヶ年度の平均実績高
（千円）</t>
    <rPh sb="14" eb="16">
      <t>センエン</t>
    </rPh>
    <phoneticPr fontId="5"/>
  </si>
  <si>
    <t>物品</t>
    <rPh sb="0" eb="2">
      <t>ブッピン</t>
    </rPh>
    <phoneticPr fontId="5"/>
  </si>
  <si>
    <t>建物管理</t>
    <phoneticPr fontId="5"/>
  </si>
  <si>
    <t>建物環境衛生</t>
    <rPh sb="0" eb="2">
      <t>タテモノ</t>
    </rPh>
    <rPh sb="2" eb="4">
      <t>カンキョウ</t>
    </rPh>
    <rPh sb="4" eb="6">
      <t>エイセイ</t>
    </rPh>
    <phoneticPr fontId="3"/>
  </si>
  <si>
    <t>建物清掃</t>
    <rPh sb="0" eb="2">
      <t>タテモノ</t>
    </rPh>
    <rPh sb="2" eb="4">
      <t>セイソウ</t>
    </rPh>
    <phoneticPr fontId="3"/>
  </si>
  <si>
    <t>建物警備・機械警備</t>
    <rPh sb="0" eb="2">
      <t>タテモノ</t>
    </rPh>
    <rPh sb="2" eb="4">
      <t>ケイビ</t>
    </rPh>
    <rPh sb="5" eb="7">
      <t>キカイ</t>
    </rPh>
    <rPh sb="7" eb="9">
      <t>ケイビ</t>
    </rPh>
    <phoneticPr fontId="3"/>
  </si>
  <si>
    <r>
      <t xml:space="preserve">その他建物の維持管理 </t>
    </r>
    <r>
      <rPr>
        <sz val="11"/>
        <color rgb="FFFF0000"/>
        <rFont val="ＭＳ ゴシック"/>
        <family val="3"/>
        <charset val="128"/>
      </rPr>
      <t>*1</t>
    </r>
    <rPh sb="2" eb="3">
      <t>タ</t>
    </rPh>
    <rPh sb="3" eb="5">
      <t>タテモノ</t>
    </rPh>
    <rPh sb="6" eb="8">
      <t>イジ</t>
    </rPh>
    <rPh sb="8" eb="10">
      <t>カンリ</t>
    </rPh>
    <phoneticPr fontId="3"/>
  </si>
  <si>
    <t>設備・機器の保守</t>
    <phoneticPr fontId="5"/>
  </si>
  <si>
    <t>自家用電気工作物保安管理</t>
    <rPh sb="0" eb="3">
      <t>ジカヨウ</t>
    </rPh>
    <rPh sb="3" eb="5">
      <t>デンキ</t>
    </rPh>
    <rPh sb="5" eb="6">
      <t>コウ</t>
    </rPh>
    <rPh sb="6" eb="8">
      <t>サクモツ</t>
    </rPh>
    <rPh sb="8" eb="10">
      <t>ホアン</t>
    </rPh>
    <rPh sb="10" eb="12">
      <t>カンリ</t>
    </rPh>
    <phoneticPr fontId="3"/>
  </si>
  <si>
    <t>昇降機</t>
    <rPh sb="0" eb="3">
      <t>ショウコウキ</t>
    </rPh>
    <phoneticPr fontId="3"/>
  </si>
  <si>
    <t>自動ドア</t>
    <rPh sb="0" eb="2">
      <t>ジドウ</t>
    </rPh>
    <phoneticPr fontId="3"/>
  </si>
  <si>
    <t>消防・防災設備</t>
    <rPh sb="0" eb="2">
      <t>ショウボウ</t>
    </rPh>
    <rPh sb="3" eb="5">
      <t>ボウサイ</t>
    </rPh>
    <rPh sb="5" eb="7">
      <t>セツビ</t>
    </rPh>
    <phoneticPr fontId="3"/>
  </si>
  <si>
    <t>空調設備</t>
    <rPh sb="0" eb="2">
      <t>クウチョウ</t>
    </rPh>
    <rPh sb="2" eb="4">
      <t>セツビ</t>
    </rPh>
    <phoneticPr fontId="3"/>
  </si>
  <si>
    <t>通信設備</t>
    <rPh sb="0" eb="2">
      <t>ツウシン</t>
    </rPh>
    <rPh sb="2" eb="4">
      <t>セツビ</t>
    </rPh>
    <phoneticPr fontId="3"/>
  </si>
  <si>
    <t>電気設備</t>
    <rPh sb="0" eb="2">
      <t>デンキ</t>
    </rPh>
    <rPh sb="2" eb="4">
      <t>セツビ</t>
    </rPh>
    <phoneticPr fontId="3"/>
  </si>
  <si>
    <t>事務用機器</t>
    <rPh sb="0" eb="3">
      <t>ジムヨウ</t>
    </rPh>
    <rPh sb="3" eb="5">
      <t>キキ</t>
    </rPh>
    <phoneticPr fontId="3"/>
  </si>
  <si>
    <t>車両修理・点検</t>
    <rPh sb="0" eb="2">
      <t>シャリョウ</t>
    </rPh>
    <rPh sb="2" eb="4">
      <t>シュウリ</t>
    </rPh>
    <rPh sb="5" eb="7">
      <t>テンケン</t>
    </rPh>
    <phoneticPr fontId="3"/>
  </si>
  <si>
    <t>遊具</t>
    <rPh sb="0" eb="2">
      <t>ユウグ</t>
    </rPh>
    <phoneticPr fontId="3"/>
  </si>
  <si>
    <t>計量器検査</t>
    <rPh sb="0" eb="3">
      <t>ケイリョウキ</t>
    </rPh>
    <rPh sb="3" eb="5">
      <t>ケンサ</t>
    </rPh>
    <phoneticPr fontId="3"/>
  </si>
  <si>
    <t>量水器取替</t>
    <rPh sb="0" eb="3">
      <t>リョウスイキ</t>
    </rPh>
    <rPh sb="3" eb="5">
      <t>トリカエ</t>
    </rPh>
    <phoneticPr fontId="3"/>
  </si>
  <si>
    <r>
      <t xml:space="preserve">その他建物設備等の維持管理 </t>
    </r>
    <r>
      <rPr>
        <sz val="11"/>
        <color rgb="FFFF0000"/>
        <rFont val="ＭＳ ゴシック"/>
        <family val="3"/>
        <charset val="128"/>
      </rPr>
      <t>*1</t>
    </r>
    <rPh sb="2" eb="3">
      <t>タ</t>
    </rPh>
    <rPh sb="5" eb="7">
      <t>セツビ</t>
    </rPh>
    <rPh sb="7" eb="8">
      <t>トウ</t>
    </rPh>
    <phoneticPr fontId="3"/>
  </si>
  <si>
    <t>屋外施設の
維持管理</t>
    <phoneticPr fontId="5"/>
  </si>
  <si>
    <t>公園・緑地等管理</t>
    <rPh sb="0" eb="2">
      <t>コウエン</t>
    </rPh>
    <rPh sb="3" eb="5">
      <t>リョクチ</t>
    </rPh>
    <rPh sb="5" eb="6">
      <t>トウ</t>
    </rPh>
    <rPh sb="6" eb="8">
      <t>カンリ</t>
    </rPh>
    <phoneticPr fontId="3"/>
  </si>
  <si>
    <t>樹木管理</t>
    <rPh sb="0" eb="2">
      <t>ジュモク</t>
    </rPh>
    <rPh sb="2" eb="4">
      <t>カンリ</t>
    </rPh>
    <phoneticPr fontId="3"/>
  </si>
  <si>
    <t>道路・側溝・上下水道管維持管理</t>
    <rPh sb="0" eb="2">
      <t>ドウロ</t>
    </rPh>
    <rPh sb="3" eb="5">
      <t>ソッコウ</t>
    </rPh>
    <rPh sb="6" eb="8">
      <t>ジョウゲ</t>
    </rPh>
    <rPh sb="8" eb="10">
      <t>スイドウ</t>
    </rPh>
    <rPh sb="10" eb="11">
      <t>カン</t>
    </rPh>
    <rPh sb="11" eb="13">
      <t>イジ</t>
    </rPh>
    <rPh sb="13" eb="15">
      <t>カンリ</t>
    </rPh>
    <phoneticPr fontId="3"/>
  </si>
  <si>
    <r>
      <t xml:space="preserve">その他屋外施設の維持管理 </t>
    </r>
    <r>
      <rPr>
        <sz val="11"/>
        <color rgb="FFFF0000"/>
        <rFont val="ＭＳ ゴシック"/>
        <family val="3"/>
        <charset val="128"/>
      </rPr>
      <t>*1</t>
    </r>
    <rPh sb="2" eb="3">
      <t>タ</t>
    </rPh>
    <rPh sb="3" eb="5">
      <t>オクガイ</t>
    </rPh>
    <rPh sb="5" eb="7">
      <t>シセツ</t>
    </rPh>
    <rPh sb="8" eb="10">
      <t>イジ</t>
    </rPh>
    <rPh sb="10" eb="12">
      <t>カンリ</t>
    </rPh>
    <phoneticPr fontId="3"/>
  </si>
  <si>
    <t>調査・測定・検査・
計画策定</t>
    <phoneticPr fontId="5"/>
  </si>
  <si>
    <t>水質検査</t>
    <rPh sb="0" eb="2">
      <t>スイシツ</t>
    </rPh>
    <rPh sb="2" eb="4">
      <t>ケンサ</t>
    </rPh>
    <phoneticPr fontId="3"/>
  </si>
  <si>
    <t>漏水調査</t>
    <rPh sb="0" eb="2">
      <t>ロウスイ</t>
    </rPh>
    <rPh sb="2" eb="4">
      <t>チョウサ</t>
    </rPh>
    <phoneticPr fontId="3"/>
  </si>
  <si>
    <t>食品検査・衛生検査</t>
    <rPh sb="0" eb="2">
      <t>ショクヒン</t>
    </rPh>
    <rPh sb="2" eb="4">
      <t>ケンサ</t>
    </rPh>
    <rPh sb="5" eb="7">
      <t>エイセイ</t>
    </rPh>
    <rPh sb="7" eb="9">
      <t>ケンサ</t>
    </rPh>
    <phoneticPr fontId="3"/>
  </si>
  <si>
    <t>埋蔵文化財発掘調査等</t>
    <rPh sb="0" eb="2">
      <t>マイゾウ</t>
    </rPh>
    <rPh sb="2" eb="5">
      <t>ブンカザイ</t>
    </rPh>
    <rPh sb="5" eb="7">
      <t>ハックツ</t>
    </rPh>
    <rPh sb="7" eb="9">
      <t>チョウサ</t>
    </rPh>
    <rPh sb="9" eb="10">
      <t>トウ</t>
    </rPh>
    <phoneticPr fontId="3"/>
  </si>
  <si>
    <t>住民意識調査</t>
    <rPh sb="0" eb="2">
      <t>ジュウミン</t>
    </rPh>
    <rPh sb="2" eb="4">
      <t>イシキ</t>
    </rPh>
    <rPh sb="4" eb="6">
      <t>チョウサ</t>
    </rPh>
    <phoneticPr fontId="3"/>
  </si>
  <si>
    <t>福祉関連調査</t>
    <rPh sb="0" eb="2">
      <t>フクシ</t>
    </rPh>
    <rPh sb="2" eb="4">
      <t>カンレン</t>
    </rPh>
    <rPh sb="4" eb="6">
      <t>チョウサ</t>
    </rPh>
    <phoneticPr fontId="3"/>
  </si>
  <si>
    <t>市場調査</t>
    <rPh sb="0" eb="2">
      <t>シジョウ</t>
    </rPh>
    <rPh sb="2" eb="4">
      <t>チョウサ</t>
    </rPh>
    <phoneticPr fontId="3"/>
  </si>
  <si>
    <r>
      <t xml:space="preserve">計画策定 </t>
    </r>
    <r>
      <rPr>
        <sz val="11"/>
        <color rgb="FFFF0000"/>
        <rFont val="ＭＳ ゴシック"/>
        <family val="3"/>
        <charset val="128"/>
      </rPr>
      <t>*1</t>
    </r>
    <rPh sb="0" eb="2">
      <t>ケイカク</t>
    </rPh>
    <rPh sb="2" eb="4">
      <t>サクテイ</t>
    </rPh>
    <phoneticPr fontId="3"/>
  </si>
  <si>
    <t>情報処理</t>
    <phoneticPr fontId="5"/>
  </si>
  <si>
    <t>ハードウェア保守点検</t>
    <rPh sb="6" eb="8">
      <t>ホシュ</t>
    </rPh>
    <rPh sb="8" eb="10">
      <t>テンケン</t>
    </rPh>
    <phoneticPr fontId="3"/>
  </si>
  <si>
    <t>システム・ソフト開発・保守運用、導入コンサル</t>
    <rPh sb="8" eb="10">
      <t>カイハツ</t>
    </rPh>
    <rPh sb="11" eb="13">
      <t>ホシュ</t>
    </rPh>
    <rPh sb="13" eb="15">
      <t>ウンヨウ</t>
    </rPh>
    <rPh sb="16" eb="18">
      <t>ドウニュウ</t>
    </rPh>
    <phoneticPr fontId="3"/>
  </si>
  <si>
    <t>ネットワーク構築・保守運用</t>
    <rPh sb="6" eb="8">
      <t>コウチク</t>
    </rPh>
    <rPh sb="9" eb="11">
      <t>ホシュ</t>
    </rPh>
    <rPh sb="11" eb="13">
      <t>ウンヨウ</t>
    </rPh>
    <phoneticPr fontId="3"/>
  </si>
  <si>
    <t>セキュリティ関連</t>
    <rPh sb="6" eb="8">
      <t>カンレン</t>
    </rPh>
    <phoneticPr fontId="3"/>
  </si>
  <si>
    <t>データ処理</t>
    <rPh sb="3" eb="5">
      <t>ショリ</t>
    </rPh>
    <phoneticPr fontId="3"/>
  </si>
  <si>
    <t>ホームページ作成</t>
    <rPh sb="6" eb="8">
      <t>サクセイ</t>
    </rPh>
    <phoneticPr fontId="3"/>
  </si>
  <si>
    <r>
      <t xml:space="preserve">その他情報処理関連サービス </t>
    </r>
    <r>
      <rPr>
        <sz val="11"/>
        <color rgb="FFFF0000"/>
        <rFont val="ＭＳ ゴシック"/>
        <family val="3"/>
        <charset val="128"/>
      </rPr>
      <t>*1</t>
    </r>
    <rPh sb="2" eb="3">
      <t>タ</t>
    </rPh>
    <rPh sb="3" eb="5">
      <t>ジョウホウ</t>
    </rPh>
    <rPh sb="5" eb="7">
      <t>ショリ</t>
    </rPh>
    <rPh sb="7" eb="9">
      <t>カンレン</t>
    </rPh>
    <phoneticPr fontId="3"/>
  </si>
  <si>
    <t>運送</t>
    <phoneticPr fontId="5"/>
  </si>
  <si>
    <t>旅客運送</t>
    <rPh sb="0" eb="2">
      <t>リョキャク</t>
    </rPh>
    <rPh sb="2" eb="4">
      <t>ウンソウ</t>
    </rPh>
    <phoneticPr fontId="3"/>
  </si>
  <si>
    <t>貨物運送</t>
    <rPh sb="0" eb="2">
      <t>カモツ</t>
    </rPh>
    <rPh sb="2" eb="4">
      <t>ウンソウ</t>
    </rPh>
    <phoneticPr fontId="3"/>
  </si>
  <si>
    <t>引越・事務所移転等運搬</t>
    <rPh sb="0" eb="2">
      <t>ヒッコ</t>
    </rPh>
    <rPh sb="3" eb="5">
      <t>ジム</t>
    </rPh>
    <rPh sb="5" eb="6">
      <t>ショ</t>
    </rPh>
    <rPh sb="6" eb="8">
      <t>イテン</t>
    </rPh>
    <rPh sb="8" eb="9">
      <t>トウ</t>
    </rPh>
    <rPh sb="9" eb="11">
      <t>ウンパン</t>
    </rPh>
    <phoneticPr fontId="3"/>
  </si>
  <si>
    <r>
      <t xml:space="preserve">その他運送 </t>
    </r>
    <r>
      <rPr>
        <sz val="11"/>
        <color rgb="FFFF0000"/>
        <rFont val="ＭＳ ゴシック"/>
        <family val="3"/>
        <charset val="128"/>
      </rPr>
      <t>*1</t>
    </r>
    <rPh sb="2" eb="3">
      <t>タ</t>
    </rPh>
    <phoneticPr fontId="3"/>
  </si>
  <si>
    <t>人材派遣</t>
    <phoneticPr fontId="5"/>
  </si>
  <si>
    <t>ICT支援員</t>
    <rPh sb="3" eb="5">
      <t>シエン</t>
    </rPh>
    <rPh sb="5" eb="6">
      <t>イン</t>
    </rPh>
    <phoneticPr fontId="3"/>
  </si>
  <si>
    <t>外国語指導助手（ALT）</t>
    <rPh sb="0" eb="3">
      <t>ガイコクゴ</t>
    </rPh>
    <rPh sb="3" eb="5">
      <t>シドウ</t>
    </rPh>
    <rPh sb="5" eb="7">
      <t>ジョシュ</t>
    </rPh>
    <phoneticPr fontId="3"/>
  </si>
  <si>
    <r>
      <t xml:space="preserve">その他人材派遣 </t>
    </r>
    <r>
      <rPr>
        <sz val="11"/>
        <color rgb="FFFF0000"/>
        <rFont val="ＭＳ ゴシック"/>
        <family val="3"/>
        <charset val="128"/>
      </rPr>
      <t>*1</t>
    </r>
    <rPh sb="3" eb="5">
      <t>ジンザイ</t>
    </rPh>
    <rPh sb="5" eb="7">
      <t>ハケン</t>
    </rPh>
    <phoneticPr fontId="3"/>
  </si>
  <si>
    <t>企画</t>
    <phoneticPr fontId="5"/>
  </si>
  <si>
    <t>イベント企画・運営</t>
    <rPh sb="4" eb="6">
      <t>キカク</t>
    </rPh>
    <rPh sb="7" eb="9">
      <t>ウンエイ</t>
    </rPh>
    <phoneticPr fontId="3"/>
  </si>
  <si>
    <t>会場設営</t>
    <rPh sb="0" eb="2">
      <t>カイジョウ</t>
    </rPh>
    <rPh sb="2" eb="4">
      <t>セツエイ</t>
    </rPh>
    <phoneticPr fontId="3"/>
  </si>
  <si>
    <t>看板・サイン</t>
    <rPh sb="0" eb="2">
      <t>カンバン</t>
    </rPh>
    <phoneticPr fontId="3"/>
  </si>
  <si>
    <t>動画制作</t>
    <rPh sb="0" eb="2">
      <t>ドウガ</t>
    </rPh>
    <rPh sb="2" eb="4">
      <t>セイサク</t>
    </rPh>
    <phoneticPr fontId="3"/>
  </si>
  <si>
    <r>
      <t xml:space="preserve">その他企画 </t>
    </r>
    <r>
      <rPr>
        <sz val="11"/>
        <color rgb="FFFF0000"/>
        <rFont val="ＭＳ ゴシック"/>
        <family val="3"/>
        <charset val="128"/>
      </rPr>
      <t>*1</t>
    </r>
    <rPh sb="3" eb="5">
      <t>キカク</t>
    </rPh>
    <phoneticPr fontId="3"/>
  </si>
  <si>
    <t>その他</t>
    <phoneticPr fontId="5"/>
  </si>
  <si>
    <t>産業廃棄物運搬</t>
    <rPh sb="0" eb="2">
      <t>サンギョウ</t>
    </rPh>
    <rPh sb="2" eb="5">
      <t>ハイキブツ</t>
    </rPh>
    <rPh sb="5" eb="7">
      <t>ウンパン</t>
    </rPh>
    <phoneticPr fontId="3"/>
  </si>
  <si>
    <t>産業廃棄物処理</t>
    <rPh sb="0" eb="2">
      <t>サンギョウ</t>
    </rPh>
    <rPh sb="2" eb="5">
      <t>ハイキブツ</t>
    </rPh>
    <rPh sb="5" eb="7">
      <t>ショリ</t>
    </rPh>
    <phoneticPr fontId="3"/>
  </si>
  <si>
    <t>人的警備・イベント警備</t>
    <rPh sb="0" eb="2">
      <t>ジンテキ</t>
    </rPh>
    <rPh sb="2" eb="4">
      <t>ケイビ</t>
    </rPh>
    <rPh sb="9" eb="11">
      <t>ケイビ</t>
    </rPh>
    <phoneticPr fontId="3"/>
  </si>
  <si>
    <t>集団検診</t>
    <rPh sb="0" eb="2">
      <t>シュウダン</t>
    </rPh>
    <rPh sb="2" eb="4">
      <t>ケンシン</t>
    </rPh>
    <phoneticPr fontId="3"/>
  </si>
  <si>
    <t>レセプト点検</t>
    <rPh sb="4" eb="6">
      <t>テンケン</t>
    </rPh>
    <phoneticPr fontId="3"/>
  </si>
  <si>
    <t>給食調理</t>
    <rPh sb="0" eb="2">
      <t>キュウショク</t>
    </rPh>
    <rPh sb="2" eb="4">
      <t>チョウリ</t>
    </rPh>
    <phoneticPr fontId="3"/>
  </si>
  <si>
    <t>ピアノ調律・楽器修理</t>
    <rPh sb="3" eb="5">
      <t>チョウリツ</t>
    </rPh>
    <rPh sb="6" eb="8">
      <t>ガッキ</t>
    </rPh>
    <rPh sb="8" eb="10">
      <t>シュウリ</t>
    </rPh>
    <phoneticPr fontId="3"/>
  </si>
  <si>
    <t>会議録・議事録作成</t>
    <rPh sb="0" eb="2">
      <t>カイギ</t>
    </rPh>
    <rPh sb="2" eb="3">
      <t>ロク</t>
    </rPh>
    <rPh sb="4" eb="7">
      <t>ギジロク</t>
    </rPh>
    <rPh sb="7" eb="9">
      <t>サクセイ</t>
    </rPh>
    <phoneticPr fontId="3"/>
  </si>
  <si>
    <t>交通安全事業（区画線設置等）</t>
    <rPh sb="0" eb="2">
      <t>コウツウ</t>
    </rPh>
    <rPh sb="2" eb="4">
      <t>アンゼン</t>
    </rPh>
    <rPh sb="4" eb="6">
      <t>ジギョウ</t>
    </rPh>
    <rPh sb="7" eb="9">
      <t>クカク</t>
    </rPh>
    <rPh sb="9" eb="10">
      <t>セン</t>
    </rPh>
    <rPh sb="10" eb="12">
      <t>セッチ</t>
    </rPh>
    <rPh sb="12" eb="13">
      <t>トウ</t>
    </rPh>
    <phoneticPr fontId="3"/>
  </si>
  <si>
    <t>ふるさと納税関連業務</t>
    <rPh sb="6" eb="8">
      <t>カンレン</t>
    </rPh>
    <phoneticPr fontId="3"/>
  </si>
  <si>
    <t>配食サービス</t>
    <rPh sb="0" eb="1">
      <t>ハイ</t>
    </rPh>
    <rPh sb="1" eb="2">
      <t>ショク</t>
    </rPh>
    <phoneticPr fontId="3"/>
  </si>
  <si>
    <t>封入・封緘</t>
    <rPh sb="0" eb="2">
      <t>フウニュウ</t>
    </rPh>
    <rPh sb="3" eb="5">
      <t>フウカン</t>
    </rPh>
    <phoneticPr fontId="3"/>
  </si>
  <si>
    <r>
      <t xml:space="preserve">その他 </t>
    </r>
    <r>
      <rPr>
        <sz val="11"/>
        <color rgb="FFFF0000"/>
        <rFont val="ＭＳ ゴシック"/>
        <family val="3"/>
        <charset val="128"/>
      </rPr>
      <t>*1</t>
    </r>
    <rPh sb="2" eb="3">
      <t>タ</t>
    </rPh>
    <phoneticPr fontId="3"/>
  </si>
  <si>
    <t>役務</t>
    <rPh sb="0" eb="2">
      <t>エキム</t>
    </rPh>
    <phoneticPr fontId="5"/>
  </si>
  <si>
    <t>登録・許可</t>
    <phoneticPr fontId="5"/>
  </si>
  <si>
    <t>*1 取扱品目を具体的な内容欄に入力してください。</t>
    <rPh sb="3" eb="5">
      <t>トリアツカイ</t>
    </rPh>
    <rPh sb="5" eb="7">
      <t>ヒンモク</t>
    </rPh>
    <rPh sb="8" eb="11">
      <t>グタイテキ</t>
    </rPh>
    <rPh sb="12" eb="14">
      <t>ナイヨウ</t>
    </rPh>
    <rPh sb="14" eb="15">
      <t>ラン</t>
    </rPh>
    <rPh sb="16" eb="18">
      <t>ニュウリョク</t>
    </rPh>
    <phoneticPr fontId="5"/>
  </si>
  <si>
    <r>
      <t xml:space="preserve">その他調査 </t>
    </r>
    <r>
      <rPr>
        <sz val="11"/>
        <color rgb="FFFF0000"/>
        <rFont val="ＭＳ ゴシック"/>
        <family val="3"/>
        <charset val="128"/>
      </rPr>
      <t>*1</t>
    </r>
    <phoneticPr fontId="3"/>
  </si>
  <si>
    <r>
      <t xml:space="preserve">デザイン </t>
    </r>
    <r>
      <rPr>
        <sz val="11"/>
        <color rgb="FFFF0000"/>
        <rFont val="ＭＳ ゴシック"/>
        <family val="3"/>
        <charset val="128"/>
      </rPr>
      <t>*1</t>
    </r>
    <phoneticPr fontId="3"/>
  </si>
  <si>
    <t>介護予防事業・保健指導事業</t>
    <phoneticPr fontId="3"/>
  </si>
  <si>
    <t>広川町 入札参加資格審査申請書【物品製造・役務の提供等】</t>
    <rPh sb="16" eb="18">
      <t>ブッピン</t>
    </rPh>
    <rPh sb="18" eb="20">
      <t>セイゾウ</t>
    </rPh>
    <rPh sb="21" eb="23">
      <t>エキム</t>
    </rPh>
    <rPh sb="24" eb="26">
      <t>テイキョウ</t>
    </rPh>
    <rPh sb="26" eb="27">
      <t>ナド</t>
    </rPh>
    <phoneticPr fontId="5"/>
  </si>
  <si>
    <t>令和6・7年度において、広川町の物品製造・役務の提供等にかかる競争に参加したいので、資格の審査を申請します。
なお、この申請書及び添付書類の内容については、事実と相違ないことを誓約します。</t>
    <rPh sb="16" eb="18">
      <t>ブッピン</t>
    </rPh>
    <rPh sb="18" eb="20">
      <t>セイゾウ</t>
    </rPh>
    <rPh sb="21" eb="23">
      <t>エキム</t>
    </rPh>
    <rPh sb="24" eb="26">
      <t>テイキョウ</t>
    </rPh>
    <rPh sb="26" eb="27">
      <t>トウ</t>
    </rPh>
    <phoneticPr fontId="5"/>
  </si>
  <si>
    <t>電子入札の対応</t>
    <rPh sb="0" eb="4">
      <t>デンシニュウサツ</t>
    </rPh>
    <rPh sb="5" eb="7">
      <t>タイオウ</t>
    </rPh>
    <phoneticPr fontId="5"/>
  </si>
  <si>
    <t>電子入札の対応が難しい理由</t>
    <rPh sb="0" eb="2">
      <t>デンシ</t>
    </rPh>
    <rPh sb="2" eb="4">
      <t>ニュウサツ</t>
    </rPh>
    <rPh sb="5" eb="7">
      <t>タイオウ</t>
    </rPh>
    <phoneticPr fontId="5"/>
  </si>
  <si>
    <t>希望</t>
    <rPh sb="0" eb="2">
      <t>キボウ</t>
    </rPh>
    <phoneticPr fontId="6"/>
  </si>
  <si>
    <t>商号又は名称</t>
    <rPh sb="0" eb="2">
      <t>ショウゴウ</t>
    </rPh>
    <rPh sb="2" eb="3">
      <t>マタ</t>
    </rPh>
    <rPh sb="4" eb="6">
      <t>メイショウ</t>
    </rPh>
    <phoneticPr fontId="5"/>
  </si>
  <si>
    <t>所在地</t>
    <phoneticPr fontId="5"/>
  </si>
  <si>
    <t>関連内容</t>
    <rPh sb="0" eb="2">
      <t>カンレン</t>
    </rPh>
    <rPh sb="2" eb="4">
      <t>ナイヨウ</t>
    </rPh>
    <phoneticPr fontId="5"/>
  </si>
  <si>
    <t>希望</t>
    <rPh sb="0" eb="2">
      <t>キボウ</t>
    </rPh>
    <phoneticPr fontId="5"/>
  </si>
  <si>
    <t>資格・許認可</t>
    <phoneticPr fontId="5"/>
  </si>
  <si>
    <t>具体的な内容</t>
    <phoneticPr fontId="5"/>
  </si>
  <si>
    <t>物品の製造</t>
    <phoneticPr fontId="5"/>
  </si>
  <si>
    <t>衣服・その他繊維製品類</t>
  </si>
  <si>
    <t>ゴム・皮革・プラスチック製品類</t>
  </si>
  <si>
    <t>窯業・土石製品類</t>
  </si>
  <si>
    <t>非鉄金属・金属製品類</t>
  </si>
  <si>
    <t>フォーム印刷</t>
  </si>
  <si>
    <t>その他印刷類</t>
  </si>
  <si>
    <t>図書類</t>
  </si>
  <si>
    <t>電子出版物類</t>
  </si>
  <si>
    <t>紙・紙加工品類</t>
  </si>
  <si>
    <t>車両類</t>
  </si>
  <si>
    <t>その他輸送・搬送機械器具類</t>
  </si>
  <si>
    <t>船舶類</t>
  </si>
  <si>
    <t>燃料類</t>
  </si>
  <si>
    <t>家具・什器類</t>
  </si>
  <si>
    <t>一般・産業用機器類</t>
  </si>
  <si>
    <t>電気・通信用機器類</t>
  </si>
  <si>
    <t>電子計算機類</t>
  </si>
  <si>
    <t>精密機器類</t>
  </si>
  <si>
    <t>医療用機器類</t>
  </si>
  <si>
    <t>事務用機器類</t>
  </si>
  <si>
    <t>その他機器類</t>
  </si>
  <si>
    <t>医薬品・医療用品類</t>
  </si>
  <si>
    <t>事務用品類</t>
  </si>
  <si>
    <t>土木・建設・建築材料</t>
  </si>
  <si>
    <t>警察用装備品類</t>
  </si>
  <si>
    <t>物品の販売</t>
    <phoneticPr fontId="5"/>
  </si>
  <si>
    <t>物品の買受け</t>
    <phoneticPr fontId="5"/>
  </si>
  <si>
    <t>立木竹</t>
  </si>
  <si>
    <t>G.有資格者数</t>
    <rPh sb="2" eb="6">
      <t>ユウシカクシャ</t>
    </rPh>
    <rPh sb="6" eb="7">
      <t>スウ</t>
    </rPh>
    <phoneticPr fontId="5"/>
  </si>
  <si>
    <t>従事可能な有資格者数を入力してください。</t>
    <phoneticPr fontId="5"/>
  </si>
  <si>
    <t>項目名</t>
    <rPh sb="0" eb="2">
      <t>コウモク</t>
    </rPh>
    <rPh sb="2" eb="3">
      <t>メイ</t>
    </rPh>
    <phoneticPr fontId="24"/>
  </si>
  <si>
    <t>(2)</t>
  </si>
  <si>
    <t>(3)</t>
  </si>
  <si>
    <t>(4)</t>
  </si>
  <si>
    <t>(5)</t>
  </si>
  <si>
    <t>(6)</t>
  </si>
  <si>
    <t>(7)</t>
  </si>
  <si>
    <t>(8)</t>
  </si>
  <si>
    <t>(9)</t>
  </si>
  <si>
    <t>警備員指導教育責任者</t>
    <rPh sb="0" eb="3">
      <t>ケイビイン</t>
    </rPh>
    <rPh sb="3" eb="5">
      <t>シドウ</t>
    </rPh>
    <rPh sb="5" eb="7">
      <t>キョウイク</t>
    </rPh>
    <rPh sb="7" eb="10">
      <t>セキニンシャ</t>
    </rPh>
    <phoneticPr fontId="24"/>
  </si>
  <si>
    <t>機械警備業務管理者</t>
    <rPh sb="0" eb="2">
      <t>キカイ</t>
    </rPh>
    <rPh sb="2" eb="4">
      <t>ケイビ</t>
    </rPh>
    <rPh sb="4" eb="6">
      <t>ギョウム</t>
    </rPh>
    <rPh sb="6" eb="9">
      <t>カンリシャ</t>
    </rPh>
    <phoneticPr fontId="24"/>
  </si>
  <si>
    <t>ビルクリーニング技能士</t>
    <rPh sb="8" eb="11">
      <t>ギノウシ</t>
    </rPh>
    <phoneticPr fontId="24"/>
  </si>
  <si>
    <t>第一種、第二種又は第三種電気主任技術者</t>
    <rPh sb="0" eb="1">
      <t>ダイ</t>
    </rPh>
    <rPh sb="1" eb="2">
      <t>イチ</t>
    </rPh>
    <rPh sb="2" eb="3">
      <t>シュ</t>
    </rPh>
    <rPh sb="4" eb="5">
      <t>ダイ</t>
    </rPh>
    <rPh sb="5" eb="6">
      <t>ニ</t>
    </rPh>
    <rPh sb="6" eb="7">
      <t>シュ</t>
    </rPh>
    <rPh sb="7" eb="8">
      <t>マタ</t>
    </rPh>
    <rPh sb="9" eb="10">
      <t>ダイ</t>
    </rPh>
    <rPh sb="10" eb="11">
      <t>サン</t>
    </rPh>
    <rPh sb="11" eb="12">
      <t>シュ</t>
    </rPh>
    <rPh sb="12" eb="14">
      <t>デンキ</t>
    </rPh>
    <rPh sb="14" eb="16">
      <t>シュニン</t>
    </rPh>
    <rPh sb="16" eb="19">
      <t>ギジュツシャ</t>
    </rPh>
    <phoneticPr fontId="24"/>
  </si>
  <si>
    <t>ビル設備管理技能士</t>
    <rPh sb="2" eb="4">
      <t>セツビ</t>
    </rPh>
    <rPh sb="4" eb="6">
      <t>カンリ</t>
    </rPh>
    <rPh sb="6" eb="9">
      <t>ギノウシ</t>
    </rPh>
    <phoneticPr fontId="24"/>
  </si>
  <si>
    <t>第一種、第二種又は特殊消防設備点検資格者</t>
    <rPh sb="0" eb="1">
      <t>ダイ</t>
    </rPh>
    <rPh sb="1" eb="2">
      <t>イチ</t>
    </rPh>
    <rPh sb="2" eb="3">
      <t>シュ</t>
    </rPh>
    <rPh sb="4" eb="5">
      <t>ダイ</t>
    </rPh>
    <rPh sb="5" eb="6">
      <t>ニ</t>
    </rPh>
    <rPh sb="6" eb="7">
      <t>シュ</t>
    </rPh>
    <rPh sb="7" eb="8">
      <t>マタ</t>
    </rPh>
    <rPh sb="9" eb="11">
      <t>トクシュ</t>
    </rPh>
    <rPh sb="11" eb="13">
      <t>ショウボウ</t>
    </rPh>
    <rPh sb="13" eb="15">
      <t>セツビ</t>
    </rPh>
    <rPh sb="15" eb="17">
      <t>テンケン</t>
    </rPh>
    <rPh sb="17" eb="20">
      <t>シカクシャ</t>
    </rPh>
    <phoneticPr fontId="24"/>
  </si>
  <si>
    <t>建築物環境衛生管理技術者</t>
    <rPh sb="0" eb="2">
      <t>ケンチク</t>
    </rPh>
    <rPh sb="2" eb="3">
      <t>ブツ</t>
    </rPh>
    <rPh sb="3" eb="5">
      <t>カンキョウ</t>
    </rPh>
    <rPh sb="5" eb="7">
      <t>エイセイ</t>
    </rPh>
    <rPh sb="7" eb="9">
      <t>カンリ</t>
    </rPh>
    <rPh sb="9" eb="12">
      <t>ギジュツシャ</t>
    </rPh>
    <phoneticPr fontId="24"/>
  </si>
  <si>
    <t>甲種又は乙種消防設備士</t>
    <rPh sb="0" eb="1">
      <t>コウ</t>
    </rPh>
    <rPh sb="1" eb="2">
      <t>シュ</t>
    </rPh>
    <rPh sb="2" eb="3">
      <t>マタ</t>
    </rPh>
    <rPh sb="4" eb="6">
      <t>オツシュ</t>
    </rPh>
    <rPh sb="6" eb="8">
      <t>ショウボウ</t>
    </rPh>
    <rPh sb="8" eb="10">
      <t>セツビ</t>
    </rPh>
    <rPh sb="10" eb="11">
      <t>シ</t>
    </rPh>
    <phoneticPr fontId="24"/>
  </si>
  <si>
    <t>建築設備検査員、防火設備検査員、昇降機等検査員</t>
    <rPh sb="0" eb="2">
      <t>ケンチク</t>
    </rPh>
    <rPh sb="2" eb="4">
      <t>セツビ</t>
    </rPh>
    <rPh sb="4" eb="7">
      <t>ケンサイン</t>
    </rPh>
    <rPh sb="8" eb="10">
      <t>ボウカ</t>
    </rPh>
    <rPh sb="10" eb="12">
      <t>セツビ</t>
    </rPh>
    <rPh sb="12" eb="15">
      <t>ケンサイン</t>
    </rPh>
    <rPh sb="16" eb="19">
      <t>ショウコウキ</t>
    </rPh>
    <rPh sb="19" eb="20">
      <t>トウ</t>
    </rPh>
    <rPh sb="20" eb="22">
      <t>ケンサ</t>
    </rPh>
    <rPh sb="22" eb="23">
      <t>イン</t>
    </rPh>
    <phoneticPr fontId="24"/>
  </si>
  <si>
    <t>(1)</t>
    <phoneticPr fontId="5"/>
  </si>
  <si>
    <t>人数（人）</t>
    <phoneticPr fontId="5"/>
  </si>
  <si>
    <t>H.業種情報</t>
    <rPh sb="2" eb="4">
      <t>ギョウシュ</t>
    </rPh>
    <rPh sb="4" eb="6">
      <t>ジョウホウ</t>
    </rPh>
    <phoneticPr fontId="5"/>
  </si>
  <si>
    <t>I.契約履行実績</t>
    <rPh sb="2" eb="4">
      <t>ケイヤク</t>
    </rPh>
    <rPh sb="4" eb="6">
      <t>リコウ</t>
    </rPh>
    <rPh sb="6" eb="8">
      <t>ジッセキ</t>
    </rPh>
    <phoneticPr fontId="5"/>
  </si>
  <si>
    <t>J.関連する会社</t>
    <rPh sb="2" eb="4">
      <t>カンレン</t>
    </rPh>
    <rPh sb="6" eb="8">
      <t>カイシャ</t>
    </rPh>
    <phoneticPr fontId="5"/>
  </si>
  <si>
    <t>例)2023/4/1、R5/4/1</t>
    <phoneticPr fontId="5"/>
  </si>
  <si>
    <t>例)2023/4/1</t>
    <phoneticPr fontId="5"/>
  </si>
  <si>
    <t>40_広川町</t>
  </si>
  <si>
    <t>役員</t>
  </si>
  <si>
    <t>法人事業者の場合、登記された役員および、委任先営業所の役員を入力してください。委任先がある場合は、委任先の代表者も入力してください。
役員が複数になる場合は、行をあけずに入力してください。
個人事業者の場合は、代表者について入力してください。</t>
  </si>
  <si>
    <t>*1 役職は、正式名称で入力してください。
*2 氏名は、姓と名を１文字分空けて入力してください。
*3 フリガナは、全角カタカナで入力し、姓と名は１文字分空けてください。
*4 性別はリストから選択してください。
*5 住所は、広川町在住の役員がいる場合、入力してください。</t>
  </si>
  <si>
    <t>業務の登録を希望する場合、希望欄にリストから「○」を選択し、登録・許可 、具体的な内容欄を入力してください。複数選択可。
登録・許可はリストから「○」を選択してください。</t>
    <rPh sb="30" eb="32">
      <t>トウロク</t>
    </rPh>
    <rPh sb="33" eb="35">
      <t>キョカ</t>
    </rPh>
    <rPh sb="64" eb="66">
      <t>キョカ</t>
    </rPh>
    <phoneticPr fontId="5"/>
  </si>
  <si>
    <t>業種
番号</t>
    <rPh sb="0" eb="2">
      <t>ギョウシュ</t>
    </rPh>
    <rPh sb="3" eb="5">
      <t>バンゴウ</t>
    </rPh>
    <phoneticPr fontId="5"/>
  </si>
  <si>
    <r>
      <t xml:space="preserve">その他 </t>
    </r>
    <r>
      <rPr>
        <sz val="11"/>
        <color rgb="FFFF0000"/>
        <rFont val="ＭＳ ゴシック"/>
        <family val="3"/>
        <charset val="128"/>
      </rPr>
      <t>*1</t>
    </r>
    <phoneticPr fontId="5"/>
  </si>
  <si>
    <t>業務の登録を希望する場合、希望欄にリストから「○」を選択し、資格・許認可 、具体的な内容欄を入力してください。複数選択可。</t>
    <phoneticPr fontId="5"/>
  </si>
  <si>
    <t>下記のいずれかに該当する場合、商号又は名称、所在地及び関連内容を入力してください。
なお、関連する会社が本町において入札参加資格申請を行わない場合は入力不要です。
①親会社と子会社の関係にある
②親会社を同じくする子会社同士の関係にある
③役員が他の会社の役員を兼ねている
関連内容はリストから選択してください。</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</si>
</sst>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quot;¥&quot;#,##0_);[Red]\(&quot;¥&quot;#,##0\)"/>
    <numFmt numFmtId="177" formatCode="ggge&quot;年&quot;m&quot;月&quot;d&quot;日&quot;"/>
    <numFmt numFmtId="178" formatCode="#,##0_ ;[Red]\-#,##0\ "/>
    <numFmt numFmtId="179" formatCode="&quot;Ver.&quot;yyyymmdd"/>
    <numFmt numFmtId="180" formatCode="\(#\)"/>
    <numFmt numFmtId="181" formatCode="000\-0000"/>
    <numFmt numFmtId="182" formatCode="#,##0_ "/>
    <numFmt numFmtId="183" formatCode="0_);[Red]\(0\)"/>
    <numFmt numFmtId="184" formatCode="0000000"/>
    <numFmt numFmtId="185" formatCode="#,##0.0;[Red]\-#,##0.0"/>
    <numFmt numFmtId="186" formatCode="#"/>
  </numFmts>
  <fonts count="29" x14ac:knownFonts="1">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6"/>
      <name val="ＭＳ ゴシック"/>
      <family val="3"/>
      <charset val="128"/>
    </font>
    <font>
      <sz val="9"/>
      <color theme="1"/>
      <name val="ＭＳ ゴシック"/>
      <family val="3"/>
      <charset val="128"/>
    </font>
    <font>
      <b/>
      <sz val="16"/>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sz val="11"/>
      <color rgb="FF9C0006"/>
      <name val="ＭＳ Ｐゴシック"/>
      <family val="2"/>
      <charset val="128"/>
      <scheme val="minor"/>
    </font>
    <font>
      <b/>
      <sz val="11"/>
      <color theme="1"/>
      <name val="ＭＳ ゴシック"/>
      <family val="3"/>
      <charset val="128"/>
    </font>
    <font>
      <sz val="10"/>
      <color rgb="FFFF0000"/>
      <name val="ＭＳ ゴシック"/>
      <family val="3"/>
      <charset val="128"/>
    </font>
    <font>
      <sz val="11"/>
      <color rgb="FFFF0000"/>
      <name val="ＭＳ ゴシック"/>
      <family val="3"/>
      <charset val="128"/>
    </font>
    <font>
      <b/>
      <sz val="12"/>
      <color theme="1"/>
      <name val="ＭＳ ゴシック"/>
      <family val="3"/>
      <charset val="128"/>
    </font>
    <font>
      <sz val="12"/>
      <color theme="1"/>
      <name val="ＭＳ ゴシック"/>
      <family val="3"/>
      <charset val="128"/>
    </font>
    <font>
      <sz val="11"/>
      <name val="ＭＳ ゴシック"/>
      <family val="3"/>
      <charset val="128"/>
    </font>
    <font>
      <sz val="9"/>
      <name val="ＭＳ ゴシック"/>
      <family val="3"/>
      <charset val="128"/>
    </font>
    <font>
      <b/>
      <sz val="16"/>
      <name val="ＭＳ ゴシック"/>
      <family val="3"/>
      <charset val="128"/>
    </font>
    <font>
      <sz val="10"/>
      <color theme="1" tint="4.9989318521683403E-2"/>
      <name val="ＭＳ ゴシック"/>
      <family val="3"/>
      <charset val="128"/>
    </font>
    <font>
      <sz val="10"/>
      <name val="ＭＳ ゴシック"/>
      <family val="3"/>
      <charset val="128"/>
    </font>
    <font>
      <sz val="10"/>
      <color theme="1"/>
      <name val="ＭＳ ゴシック"/>
      <family val="3"/>
      <charset val="128"/>
    </font>
    <font>
      <sz val="6"/>
      <name val="ＭＳ Ｐゴシック"/>
      <family val="3"/>
      <charset val="128"/>
      <scheme val="minor"/>
    </font>
    <font>
      <sz val="11"/>
      <name val="ＭＳ Ｐゴシック"/>
      <family val="2"/>
      <charset val="128"/>
      <scheme val="minor"/>
    </font>
    <font>
      <b/>
      <sz val="10"/>
      <name val="ＭＳ ゴシック"/>
      <family val="3"/>
      <charset val="128"/>
    </font>
    <font>
      <b/>
      <sz val="11"/>
      <name val="ＭＳ ゴシック"/>
      <family val="3"/>
      <charset val="128"/>
    </font>
    <font>
      <sz val="10"/>
      <color rgb="FF0D0D0D"/>
      <name val="ＭＳ ゴシック"/>
      <family val="3"/>
      <charset val="128"/>
    </font>
  </fonts>
  <fills count="7">
    <fill>
      <patternFill patternType="none"/>
    </fill>
    <fill>
      <patternFill patternType="gray125"/>
    </fill>
    <fill>
      <patternFill patternType="solid">
        <fgColor rgb="FFCCEDFC"/>
        <bgColor indexed="64"/>
      </patternFill>
    </fill>
    <fill>
      <patternFill patternType="solid">
        <fgColor theme="0" tint="-0.249977111117893"/>
        <bgColor indexed="64"/>
      </patternFill>
    </fill>
    <fill>
      <patternFill patternType="solid">
        <fgColor rgb="FFFFFF00"/>
        <bgColor indexed="64"/>
      </patternFill>
    </fill>
    <fill>
      <patternFill patternType="solid">
        <fgColor theme="0"/>
        <bgColor indexed="64"/>
      </patternFill>
    </fill>
    <fill>
      <patternFill patternType="solid">
        <fgColor rgb="FFBFBFBF"/>
        <bgColor indexed="64"/>
      </patternFill>
    </fill>
  </fills>
  <borders count="72">
    <border>
      <left/>
      <right/>
      <top/>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style="hair">
        <color auto="1"/>
      </left>
      <right style="hair">
        <color auto="1"/>
      </right>
      <top style="hair">
        <color auto="1"/>
      </top>
      <bottom style="thin">
        <color auto="1"/>
      </bottom>
      <diagonal/>
    </border>
    <border>
      <left style="hair">
        <color auto="1"/>
      </left>
      <right style="hair">
        <color auto="1"/>
      </right>
      <top style="hair">
        <color auto="1"/>
      </top>
      <bottom style="hair">
        <color auto="1"/>
      </bottom>
      <diagonal/>
    </border>
    <border>
      <left style="hair">
        <color indexed="64"/>
      </left>
      <right/>
      <top style="thin">
        <color indexed="64"/>
      </top>
      <bottom style="thin">
        <color indexed="64"/>
      </bottom>
      <diagonal/>
    </border>
    <border>
      <left/>
      <right style="hair">
        <color auto="1"/>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right/>
      <top/>
      <bottom style="hair">
        <color indexed="64"/>
      </bottom>
      <diagonal/>
    </border>
    <border>
      <left style="hair">
        <color auto="1"/>
      </left>
      <right style="hair">
        <color auto="1"/>
      </right>
      <top/>
      <bottom style="hair">
        <color auto="1"/>
      </bottom>
      <diagonal/>
    </border>
    <border>
      <left style="hair">
        <color indexed="64"/>
      </left>
      <right/>
      <top style="thin">
        <color indexed="64"/>
      </top>
      <bottom/>
      <diagonal/>
    </border>
    <border>
      <left style="hair">
        <color indexed="64"/>
      </left>
      <right/>
      <top/>
      <bottom style="hair">
        <color indexed="64"/>
      </bottom>
      <diagonal/>
    </border>
    <border>
      <left style="hair">
        <color auto="1"/>
      </left>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auto="1"/>
      </left>
      <right style="thin">
        <color indexed="64"/>
      </right>
      <top style="thin">
        <color auto="1"/>
      </top>
      <bottom/>
      <diagonal/>
    </border>
    <border>
      <left style="thin">
        <color indexed="64"/>
      </left>
      <right style="hair">
        <color auto="1"/>
      </right>
      <top style="thin">
        <color indexed="64"/>
      </top>
      <bottom/>
      <diagonal/>
    </border>
    <border>
      <left style="thin">
        <color indexed="64"/>
      </left>
      <right style="hair">
        <color auto="1"/>
      </right>
      <top/>
      <bottom/>
      <diagonal/>
    </border>
    <border>
      <left style="thin">
        <color indexed="64"/>
      </left>
      <right style="hair">
        <color auto="1"/>
      </right>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top style="thin">
        <color auto="1"/>
      </top>
      <bottom style="hair">
        <color indexed="64"/>
      </bottom>
      <diagonal/>
    </border>
    <border>
      <left/>
      <right style="hair">
        <color auto="1"/>
      </right>
      <top style="thin">
        <color auto="1"/>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auto="1"/>
      </left>
      <right style="hair">
        <color auto="1"/>
      </right>
      <top style="thin">
        <color auto="1"/>
      </top>
      <bottom style="hair">
        <color auto="1"/>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hair">
        <color indexed="64"/>
      </right>
      <top style="hair">
        <color indexed="64"/>
      </top>
      <bottom/>
      <diagonal/>
    </border>
    <border>
      <left style="thin">
        <color indexed="64"/>
      </left>
      <right style="thin">
        <color indexed="64"/>
      </right>
      <top/>
      <bottom/>
      <diagonal/>
    </border>
    <border>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auto="1"/>
      </left>
      <right style="hair">
        <color auto="1"/>
      </right>
      <top style="thin">
        <color auto="1"/>
      </top>
      <bottom style="thin">
        <color auto="1"/>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s>
  <cellStyleXfs count="19">
    <xf numFmtId="0" fontId="0" fillId="0" borderId="0">
      <alignment vertical="center"/>
    </xf>
    <xf numFmtId="0" fontId="3" fillId="0" borderId="0">
      <alignment vertical="center"/>
    </xf>
    <xf numFmtId="0" fontId="7" fillId="0" borderId="0">
      <alignment vertical="center"/>
    </xf>
    <xf numFmtId="0" fontId="9" fillId="0" borderId="0">
      <alignment vertical="center"/>
    </xf>
    <xf numFmtId="38" fontId="10" fillId="0" borderId="0" applyFont="0" applyFill="0" applyBorder="0" applyAlignment="0" applyProtection="0">
      <alignment vertical="center"/>
    </xf>
    <xf numFmtId="0" fontId="1" fillId="0" borderId="0">
      <alignment vertical="center"/>
    </xf>
    <xf numFmtId="0" fontId="3" fillId="0" borderId="0">
      <alignment vertical="center"/>
    </xf>
    <xf numFmtId="38" fontId="11" fillId="0" borderId="0" applyFont="0" applyFill="0" applyBorder="0" applyAlignment="0" applyProtection="0">
      <alignment vertical="center"/>
    </xf>
    <xf numFmtId="0" fontId="9" fillId="0" borderId="0">
      <alignment vertical="center"/>
    </xf>
    <xf numFmtId="176" fontId="10" fillId="0" borderId="0" applyFont="0" applyFill="0" applyBorder="0" applyAlignment="0" applyProtection="0">
      <alignment vertical="center"/>
    </xf>
    <xf numFmtId="0" fontId="9" fillId="0" borderId="0"/>
    <xf numFmtId="0" fontId="7" fillId="0" borderId="0">
      <alignment vertical="center"/>
    </xf>
    <xf numFmtId="0" fontId="3" fillId="0" borderId="0">
      <alignment vertical="center"/>
    </xf>
    <xf numFmtId="38" fontId="11" fillId="0" borderId="0" applyFont="0" applyFill="0" applyBorder="0" applyAlignment="0" applyProtection="0">
      <alignment vertical="center"/>
    </xf>
    <xf numFmtId="0" fontId="1" fillId="0" borderId="0">
      <alignment vertical="center"/>
    </xf>
    <xf numFmtId="0" fontId="2" fillId="0" borderId="0" applyNumberFormat="0" applyFill="0" applyBorder="0" applyAlignment="0" applyProtection="0">
      <alignment vertical="center"/>
    </xf>
    <xf numFmtId="38" fontId="7"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485">
    <xf numFmtId="0" fontId="0" fillId="0" borderId="0" xfId="0">
      <alignment vertical="center"/>
    </xf>
    <xf numFmtId="49" fontId="18" fillId="2" borderId="15" xfId="0" applyNumberFormat="1" applyFont="1" applyFill="1" applyBorder="1" applyAlignment="1" applyProtection="1">
      <alignment horizontal="left" vertical="center"/>
      <protection locked="0"/>
    </xf>
    <xf numFmtId="49" fontId="18" fillId="2" borderId="6" xfId="0" applyNumberFormat="1" applyFont="1" applyFill="1" applyBorder="1" applyAlignment="1" applyProtection="1">
      <alignment horizontal="left" vertical="center"/>
      <protection locked="0"/>
    </xf>
    <xf numFmtId="49" fontId="18" fillId="2" borderId="9" xfId="0" applyNumberFormat="1" applyFont="1" applyFill="1" applyBorder="1" applyAlignment="1" applyProtection="1">
      <alignment horizontal="left" vertical="center"/>
      <protection locked="0"/>
    </xf>
    <xf numFmtId="49" fontId="18" fillId="2" borderId="28" xfId="0" applyNumberFormat="1" applyFont="1" applyFill="1" applyBorder="1" applyAlignment="1" applyProtection="1">
      <alignment horizontal="left" vertical="center"/>
      <protection locked="0"/>
    </xf>
    <xf numFmtId="49" fontId="18" fillId="2" borderId="29" xfId="0" applyNumberFormat="1" applyFont="1" applyFill="1" applyBorder="1" applyAlignment="1" applyProtection="1">
      <alignment horizontal="left" vertical="center"/>
      <protection locked="0"/>
    </xf>
    <xf numFmtId="0" fontId="0" fillId="0" borderId="0" xfId="0" applyAlignment="1">
      <alignment vertical="center" wrapText="1"/>
    </xf>
    <xf numFmtId="0" fontId="25" fillId="0" borderId="0" xfId="0" applyFont="1" applyAlignment="1">
      <alignment vertical="center" wrapText="1"/>
    </xf>
    <xf numFmtId="49" fontId="18" fillId="2" borderId="25" xfId="2" applyNumberFormat="1" applyFont="1" applyFill="1" applyBorder="1" applyAlignment="1" applyProtection="1">
      <alignment horizontal="center" vertical="center"/>
      <protection locked="0"/>
    </xf>
    <xf numFmtId="49" fontId="18" fillId="2" borderId="11" xfId="2" applyNumberFormat="1" applyFont="1" applyFill="1" applyBorder="1" applyAlignment="1" applyProtection="1">
      <alignment horizontal="center" vertical="center"/>
      <protection locked="0"/>
    </xf>
    <xf numFmtId="49" fontId="18" fillId="2" borderId="26" xfId="2" applyNumberFormat="1" applyFont="1" applyFill="1" applyBorder="1" applyAlignment="1" applyProtection="1">
      <alignment horizontal="center" vertical="center"/>
      <protection locked="0"/>
    </xf>
    <xf numFmtId="49" fontId="18" fillId="2" borderId="52" xfId="2" applyNumberFormat="1" applyFont="1" applyFill="1" applyBorder="1" applyAlignment="1" applyProtection="1">
      <alignment horizontal="left" vertical="center"/>
      <protection locked="0"/>
    </xf>
    <xf numFmtId="14" fontId="4" fillId="2" borderId="47" xfId="2" applyNumberFormat="1" applyFont="1" applyFill="1" applyBorder="1" applyAlignment="1" applyProtection="1">
      <alignment horizontal="left" vertical="center"/>
      <protection locked="0"/>
    </xf>
    <xf numFmtId="14" fontId="4" fillId="2" borderId="53" xfId="2" applyNumberFormat="1" applyFont="1" applyFill="1" applyBorder="1" applyAlignment="1" applyProtection="1">
      <alignment horizontal="left" vertical="center"/>
      <protection locked="0"/>
    </xf>
    <xf numFmtId="49" fontId="18" fillId="2" borderId="22" xfId="2" applyNumberFormat="1" applyFont="1" applyFill="1" applyBorder="1" applyAlignment="1" applyProtection="1">
      <alignment horizontal="left" vertical="center"/>
      <protection locked="0"/>
    </xf>
    <xf numFmtId="14" fontId="4" fillId="2" borderId="5" xfId="2" applyNumberFormat="1" applyFont="1" applyFill="1" applyBorder="1" applyAlignment="1" applyProtection="1">
      <alignment horizontal="left" vertical="center"/>
      <protection locked="0"/>
    </xf>
    <xf numFmtId="14" fontId="4" fillId="2" borderId="54" xfId="2" applyNumberFormat="1" applyFont="1" applyFill="1" applyBorder="1" applyAlignment="1" applyProtection="1">
      <alignment horizontal="left" vertical="center"/>
      <protection locked="0"/>
    </xf>
    <xf numFmtId="49" fontId="18" fillId="2" borderId="21" xfId="2" applyNumberFormat="1" applyFont="1" applyFill="1" applyBorder="1" applyAlignment="1" applyProtection="1">
      <alignment horizontal="left" vertical="center"/>
      <protection locked="0"/>
    </xf>
    <xf numFmtId="14" fontId="4" fillId="2" borderId="8" xfId="2" applyNumberFormat="1" applyFont="1" applyFill="1" applyBorder="1" applyAlignment="1" applyProtection="1">
      <alignment horizontal="left" vertical="center"/>
      <protection locked="0"/>
    </xf>
    <xf numFmtId="14" fontId="4" fillId="2" borderId="55" xfId="2" applyNumberFormat="1" applyFont="1" applyFill="1" applyBorder="1" applyAlignment="1" applyProtection="1">
      <alignment horizontal="left" vertical="center"/>
      <protection locked="0"/>
    </xf>
    <xf numFmtId="49" fontId="18" fillId="2" borderId="41" xfId="0" applyNumberFormat="1" applyFont="1" applyFill="1" applyBorder="1" applyAlignment="1" applyProtection="1">
      <alignment horizontal="left" vertical="center"/>
      <protection locked="0"/>
    </xf>
    <xf numFmtId="49" fontId="18" fillId="2" borderId="14" xfId="0" applyNumberFormat="1" applyFont="1" applyFill="1" applyBorder="1" applyAlignment="1" applyProtection="1">
      <alignment horizontal="left" vertical="center"/>
      <protection locked="0"/>
    </xf>
    <xf numFmtId="14" fontId="18" fillId="2" borderId="41" xfId="0" applyNumberFormat="1" applyFont="1" applyFill="1" applyBorder="1" applyAlignment="1" applyProtection="1">
      <alignment horizontal="left" vertical="center"/>
      <protection locked="0"/>
    </xf>
    <xf numFmtId="49" fontId="18" fillId="2" borderId="41" xfId="0" applyNumberFormat="1" applyFont="1" applyFill="1" applyBorder="1" applyAlignment="1" applyProtection="1">
      <alignment horizontal="left" vertical="center" shrinkToFit="1"/>
      <protection locked="0"/>
    </xf>
    <xf numFmtId="14" fontId="18" fillId="2" borderId="28" xfId="0" applyNumberFormat="1" applyFont="1" applyFill="1" applyBorder="1" applyAlignment="1" applyProtection="1">
      <alignment horizontal="left" vertical="center"/>
      <protection locked="0"/>
    </xf>
    <xf numFmtId="49" fontId="18" fillId="2" borderId="28" xfId="0" applyNumberFormat="1" applyFont="1" applyFill="1" applyBorder="1" applyAlignment="1" applyProtection="1">
      <alignment horizontal="left" vertical="center" shrinkToFit="1"/>
      <protection locked="0"/>
    </xf>
    <xf numFmtId="14" fontId="18" fillId="2" borderId="29" xfId="0" applyNumberFormat="1" applyFont="1" applyFill="1" applyBorder="1" applyAlignment="1" applyProtection="1">
      <alignment horizontal="left" vertical="center"/>
      <protection locked="0"/>
    </xf>
    <xf numFmtId="49" fontId="18" fillId="2" borderId="29" xfId="0" applyNumberFormat="1" applyFont="1" applyFill="1" applyBorder="1" applyAlignment="1" applyProtection="1">
      <alignment horizontal="left" vertical="center" shrinkToFit="1"/>
      <protection locked="0"/>
    </xf>
    <xf numFmtId="38" fontId="4" fillId="2" borderId="4" xfId="18" applyFont="1" applyFill="1" applyBorder="1" applyAlignment="1" applyProtection="1">
      <alignment horizontal="right" vertical="center"/>
      <protection locked="0"/>
    </xf>
    <xf numFmtId="38" fontId="4" fillId="2" borderId="7" xfId="18" applyFont="1" applyFill="1" applyBorder="1" applyAlignment="1" applyProtection="1">
      <alignment horizontal="right" vertical="center"/>
      <protection locked="0"/>
    </xf>
    <xf numFmtId="38" fontId="4" fillId="2" borderId="10" xfId="18" applyFont="1" applyFill="1" applyBorder="1" applyAlignment="1" applyProtection="1">
      <alignment horizontal="right" vertical="center"/>
      <protection locked="0"/>
    </xf>
    <xf numFmtId="49" fontId="18" fillId="2" borderId="8" xfId="0" applyNumberFormat="1" applyFont="1" applyFill="1" applyBorder="1" applyAlignment="1" applyProtection="1">
      <alignment horizontal="left" vertical="center"/>
      <protection locked="0"/>
    </xf>
    <xf numFmtId="49" fontId="18" fillId="2" borderId="50" xfId="0" applyNumberFormat="1" applyFont="1" applyFill="1" applyBorder="1" applyAlignment="1" applyProtection="1">
      <alignment horizontal="left" vertical="center"/>
      <protection locked="0"/>
    </xf>
    <xf numFmtId="49" fontId="18" fillId="2" borderId="47" xfId="0" applyNumberFormat="1" applyFont="1" applyFill="1" applyBorder="1" applyAlignment="1" applyProtection="1">
      <alignment horizontal="left" vertical="center"/>
      <protection locked="0"/>
    </xf>
    <xf numFmtId="49" fontId="18" fillId="2" borderId="48" xfId="0" applyNumberFormat="1" applyFont="1" applyFill="1" applyBorder="1" applyAlignment="1" applyProtection="1">
      <alignment horizontal="left" vertical="center"/>
      <protection locked="0"/>
    </xf>
    <xf numFmtId="49" fontId="18" fillId="2" borderId="5" xfId="0" applyNumberFormat="1" applyFont="1" applyFill="1" applyBorder="1" applyAlignment="1" applyProtection="1">
      <alignment horizontal="left" vertical="center"/>
      <protection locked="0"/>
    </xf>
    <xf numFmtId="49" fontId="18" fillId="2" borderId="49" xfId="0" applyNumberFormat="1" applyFont="1" applyFill="1" applyBorder="1" applyAlignment="1" applyProtection="1">
      <alignment horizontal="left" vertical="center"/>
      <protection locked="0"/>
    </xf>
    <xf numFmtId="0" fontId="18" fillId="2" borderId="6" xfId="0" applyFont="1" applyFill="1" applyBorder="1" applyAlignment="1" applyProtection="1">
      <alignment horizontal="left" vertical="center"/>
      <protection locked="0"/>
    </xf>
    <xf numFmtId="0" fontId="18" fillId="2" borderId="7" xfId="0" applyFont="1" applyFill="1" applyBorder="1" applyAlignment="1" applyProtection="1">
      <alignment horizontal="left" vertical="center"/>
      <protection locked="0"/>
    </xf>
    <xf numFmtId="0" fontId="18" fillId="2" borderId="9" xfId="0" applyFont="1" applyFill="1" applyBorder="1" applyAlignment="1" applyProtection="1">
      <alignment horizontal="left" vertical="center"/>
      <protection locked="0"/>
    </xf>
    <xf numFmtId="0" fontId="18" fillId="2" borderId="10" xfId="0" applyFont="1" applyFill="1" applyBorder="1" applyAlignment="1" applyProtection="1">
      <alignment horizontal="left" vertical="center"/>
      <protection locked="0"/>
    </xf>
    <xf numFmtId="0" fontId="18" fillId="2" borderId="3" xfId="0" applyFont="1" applyFill="1" applyBorder="1" applyAlignment="1" applyProtection="1">
      <alignment horizontal="left" vertical="center"/>
      <protection locked="0"/>
    </xf>
    <xf numFmtId="0" fontId="18" fillId="2" borderId="4" xfId="0" applyFont="1" applyFill="1" applyBorder="1" applyAlignment="1" applyProtection="1">
      <alignment horizontal="left" vertical="center"/>
      <protection locked="0"/>
    </xf>
    <xf numFmtId="49" fontId="18" fillId="2" borderId="3" xfId="0" applyNumberFormat="1" applyFont="1" applyFill="1" applyBorder="1" applyAlignment="1" applyProtection="1">
      <alignment horizontal="left" vertical="center"/>
      <protection locked="0"/>
    </xf>
    <xf numFmtId="49" fontId="18" fillId="2" borderId="4" xfId="0" applyNumberFormat="1" applyFont="1" applyFill="1" applyBorder="1" applyAlignment="1" applyProtection="1">
      <alignment horizontal="left" vertical="center"/>
      <protection locked="0"/>
    </xf>
    <xf numFmtId="49" fontId="18" fillId="2" borderId="6" xfId="0" applyNumberFormat="1" applyFont="1" applyFill="1" applyBorder="1" applyAlignment="1" applyProtection="1">
      <alignment horizontal="left" vertical="center"/>
      <protection locked="0"/>
    </xf>
    <xf numFmtId="49" fontId="18" fillId="2" borderId="7" xfId="0" applyNumberFormat="1" applyFont="1" applyFill="1" applyBorder="1" applyAlignment="1" applyProtection="1">
      <alignment horizontal="left" vertical="center"/>
      <protection locked="0"/>
    </xf>
    <xf numFmtId="49" fontId="4" fillId="2" borderId="5" xfId="12" applyNumberFormat="1" applyFont="1" applyFill="1" applyBorder="1" applyAlignment="1" applyProtection="1">
      <alignment horizontal="center" vertical="center"/>
      <protection locked="0"/>
    </xf>
    <xf numFmtId="49" fontId="4" fillId="2" borderId="49" xfId="12" applyNumberFormat="1" applyFont="1" applyFill="1" applyBorder="1" applyAlignment="1" applyProtection="1">
      <alignment horizontal="center" vertical="center"/>
      <protection locked="0"/>
    </xf>
    <xf numFmtId="49" fontId="4" fillId="2" borderId="8" xfId="12" applyNumberFormat="1" applyFont="1" applyFill="1" applyBorder="1" applyAlignment="1" applyProtection="1">
      <alignment horizontal="center" vertical="center"/>
      <protection locked="0"/>
    </xf>
    <xf numFmtId="49" fontId="4" fillId="2" borderId="50" xfId="12" applyNumberFormat="1" applyFont="1" applyFill="1" applyBorder="1" applyAlignment="1" applyProtection="1">
      <alignment horizontal="center" vertical="center"/>
      <protection locked="0"/>
    </xf>
    <xf numFmtId="49" fontId="4" fillId="2" borderId="56" xfId="12" applyNumberFormat="1" applyFont="1" applyFill="1" applyBorder="1" applyAlignment="1" applyProtection="1">
      <alignment horizontal="left" vertical="center"/>
      <protection locked="0"/>
    </xf>
    <xf numFmtId="49" fontId="4" fillId="2" borderId="12" xfId="12" applyNumberFormat="1" applyFont="1" applyFill="1" applyBorder="1" applyAlignment="1" applyProtection="1">
      <alignment horizontal="left" vertical="center"/>
      <protection locked="0"/>
    </xf>
    <xf numFmtId="49" fontId="4" fillId="2" borderId="13" xfId="12" applyNumberFormat="1" applyFont="1" applyFill="1" applyBorder="1" applyAlignment="1" applyProtection="1">
      <alignment horizontal="left" vertical="center"/>
      <protection locked="0"/>
    </xf>
    <xf numFmtId="49" fontId="4" fillId="2" borderId="47" xfId="12" applyNumberFormat="1" applyFont="1" applyFill="1" applyBorder="1" applyAlignment="1" applyProtection="1">
      <alignment horizontal="center" vertical="center"/>
      <protection locked="0"/>
    </xf>
    <xf numFmtId="49" fontId="4" fillId="2" borderId="48" xfId="12" applyNumberFormat="1" applyFont="1" applyFill="1" applyBorder="1" applyAlignment="1" applyProtection="1">
      <alignment horizontal="center" vertical="center"/>
      <protection locked="0"/>
    </xf>
    <xf numFmtId="49" fontId="4" fillId="2" borderId="37" xfId="12" applyNumberFormat="1" applyFont="1" applyFill="1" applyBorder="1" applyAlignment="1" applyProtection="1">
      <alignment horizontal="left" vertical="center"/>
      <protection locked="0"/>
    </xf>
    <xf numFmtId="49" fontId="4" fillId="2" borderId="34" xfId="12" applyNumberFormat="1" applyFont="1" applyFill="1" applyBorder="1" applyAlignment="1" applyProtection="1">
      <alignment horizontal="left" vertical="center"/>
      <protection locked="0"/>
    </xf>
    <xf numFmtId="49" fontId="4" fillId="2" borderId="40" xfId="12" applyNumberFormat="1" applyFont="1" applyFill="1" applyBorder="1" applyAlignment="1" applyProtection="1">
      <alignment horizontal="left" vertical="center"/>
      <protection locked="0"/>
    </xf>
    <xf numFmtId="38" fontId="4" fillId="2" borderId="11" xfId="1" applyNumberFormat="1" applyFont="1" applyFill="1" applyBorder="1" applyAlignment="1" applyProtection="1">
      <alignment horizontal="right" vertical="center"/>
      <protection locked="0"/>
    </xf>
    <xf numFmtId="38" fontId="4" fillId="2" borderId="6" xfId="1" applyNumberFormat="1" applyFont="1" applyFill="1" applyBorder="1" applyAlignment="1" applyProtection="1">
      <alignment horizontal="right" vertical="center"/>
      <protection locked="0"/>
    </xf>
    <xf numFmtId="38" fontId="4" fillId="2" borderId="7" xfId="1" applyNumberFormat="1" applyFont="1" applyFill="1" applyBorder="1" applyAlignment="1" applyProtection="1">
      <alignment horizontal="right" vertical="center"/>
      <protection locked="0"/>
    </xf>
    <xf numFmtId="38" fontId="4" fillId="2" borderId="25" xfId="1" applyNumberFormat="1" applyFont="1" applyFill="1" applyBorder="1" applyAlignment="1" applyProtection="1">
      <alignment horizontal="right" vertical="center"/>
      <protection locked="0"/>
    </xf>
    <xf numFmtId="38" fontId="4" fillId="2" borderId="3" xfId="1" applyNumberFormat="1" applyFont="1" applyFill="1" applyBorder="1" applyAlignment="1" applyProtection="1">
      <alignment horizontal="right" vertical="center"/>
      <protection locked="0"/>
    </xf>
    <xf numFmtId="38" fontId="4" fillId="2" borderId="48" xfId="1" applyNumberFormat="1" applyFont="1" applyFill="1" applyBorder="1" applyAlignment="1" applyProtection="1">
      <alignment horizontal="right" vertical="center"/>
      <protection locked="0"/>
    </xf>
    <xf numFmtId="38" fontId="4" fillId="2" borderId="47" xfId="1" applyNumberFormat="1" applyFont="1" applyFill="1" applyBorder="1" applyAlignment="1" applyProtection="1">
      <alignment horizontal="right" vertical="center"/>
      <protection locked="0"/>
    </xf>
    <xf numFmtId="38" fontId="4" fillId="2" borderId="4" xfId="1" applyNumberFormat="1" applyFont="1" applyFill="1" applyBorder="1" applyAlignment="1" applyProtection="1">
      <alignment horizontal="right" vertical="center"/>
      <protection locked="0"/>
    </xf>
    <xf numFmtId="38" fontId="4" fillId="2" borderId="26" xfId="1" applyNumberFormat="1" applyFont="1" applyFill="1" applyBorder="1" applyAlignment="1" applyProtection="1">
      <alignment horizontal="right" vertical="center"/>
      <protection locked="0"/>
    </xf>
    <xf numFmtId="38" fontId="4" fillId="2" borderId="9" xfId="1" applyNumberFormat="1" applyFont="1" applyFill="1" applyBorder="1" applyAlignment="1" applyProtection="1">
      <alignment horizontal="right" vertical="center"/>
      <protection locked="0"/>
    </xf>
    <xf numFmtId="38" fontId="4" fillId="2" borderId="50" xfId="1" applyNumberFormat="1" applyFont="1" applyFill="1" applyBorder="1" applyAlignment="1" applyProtection="1">
      <alignment horizontal="right" vertical="center"/>
      <protection locked="0"/>
    </xf>
    <xf numFmtId="38" fontId="4" fillId="2" borderId="8" xfId="1" applyNumberFormat="1" applyFont="1" applyFill="1" applyBorder="1" applyAlignment="1" applyProtection="1">
      <alignment horizontal="right" vertical="center"/>
      <protection locked="0"/>
    </xf>
    <xf numFmtId="38" fontId="4" fillId="2" borderId="10" xfId="1" applyNumberFormat="1" applyFont="1" applyFill="1" applyBorder="1" applyAlignment="1" applyProtection="1">
      <alignment horizontal="right" vertical="center"/>
      <protection locked="0"/>
    </xf>
    <xf numFmtId="49" fontId="4" fillId="2" borderId="0" xfId="0" applyNumberFormat="1" applyFont="1" applyFill="1" applyAlignment="1" applyProtection="1">
      <alignment horizontal="left" vertical="center"/>
      <protection locked="0"/>
    </xf>
    <xf numFmtId="177" fontId="4" fillId="2" borderId="0" xfId="0" applyNumberFormat="1" applyFont="1" applyFill="1" applyAlignment="1" applyProtection="1">
      <alignment horizontal="left" vertical="center"/>
      <protection locked="0"/>
    </xf>
    <xf numFmtId="49" fontId="4" fillId="2" borderId="0" xfId="0" applyNumberFormat="1" applyFont="1" applyFill="1" applyAlignment="1" applyProtection="1">
      <alignment horizontal="left" vertical="center" wrapText="1"/>
      <protection locked="0"/>
    </xf>
    <xf numFmtId="38" fontId="4" fillId="2" borderId="25" xfId="0" applyNumberFormat="1" applyFont="1" applyFill="1" applyBorder="1" applyAlignment="1" applyProtection="1">
      <alignment horizontal="right" vertical="center"/>
      <protection locked="0"/>
    </xf>
    <xf numFmtId="0" fontId="4" fillId="2" borderId="3" xfId="0" applyFont="1" applyFill="1" applyBorder="1" applyAlignment="1" applyProtection="1">
      <alignment horizontal="right" vertical="center"/>
      <protection locked="0"/>
    </xf>
    <xf numFmtId="0" fontId="4" fillId="2" borderId="4" xfId="0" applyFont="1" applyFill="1" applyBorder="1" applyAlignment="1" applyProtection="1">
      <alignment horizontal="right" vertical="center"/>
      <protection locked="0"/>
    </xf>
    <xf numFmtId="38" fontId="4" fillId="2" borderId="11" xfId="0" applyNumberFormat="1" applyFont="1" applyFill="1" applyBorder="1" applyAlignment="1" applyProtection="1">
      <alignment horizontal="right" vertical="center"/>
      <protection locked="0"/>
    </xf>
    <xf numFmtId="0" fontId="4" fillId="2" borderId="6" xfId="0" applyFont="1" applyFill="1" applyBorder="1" applyAlignment="1" applyProtection="1">
      <alignment horizontal="right" vertical="center"/>
      <protection locked="0"/>
    </xf>
    <xf numFmtId="0" fontId="4" fillId="2" borderId="7" xfId="0" applyFont="1" applyFill="1" applyBorder="1" applyAlignment="1" applyProtection="1">
      <alignment horizontal="right" vertical="center"/>
      <protection locked="0"/>
    </xf>
    <xf numFmtId="184" fontId="4" fillId="2" borderId="0" xfId="0" applyNumberFormat="1" applyFont="1" applyFill="1" applyAlignment="1" applyProtection="1">
      <alignment horizontal="left" vertical="center"/>
      <protection locked="0"/>
    </xf>
    <xf numFmtId="181" fontId="4" fillId="2" borderId="0" xfId="0" applyNumberFormat="1" applyFont="1" applyFill="1" applyAlignment="1" applyProtection="1">
      <alignment horizontal="left" vertical="center"/>
      <protection locked="0"/>
    </xf>
    <xf numFmtId="49" fontId="4" fillId="2" borderId="0" xfId="0" applyNumberFormat="1" applyFont="1" applyFill="1" applyAlignment="1" applyProtection="1">
      <alignment horizontal="left" vertical="center" shrinkToFit="1"/>
      <protection locked="0"/>
    </xf>
    <xf numFmtId="38" fontId="4" fillId="2" borderId="0" xfId="0" applyNumberFormat="1" applyFont="1" applyFill="1" applyAlignment="1" applyProtection="1">
      <alignment horizontal="right" vertical="center"/>
      <protection locked="0"/>
    </xf>
    <xf numFmtId="182" fontId="4" fillId="2" borderId="0" xfId="0" applyNumberFormat="1" applyFont="1" applyFill="1" applyAlignment="1" applyProtection="1">
      <alignment horizontal="right" vertical="center"/>
      <protection locked="0"/>
    </xf>
    <xf numFmtId="14" fontId="4" fillId="2" borderId="0" xfId="0" applyNumberFormat="1" applyFont="1" applyFill="1" applyAlignment="1" applyProtection="1">
      <alignment horizontal="left" vertical="center"/>
      <protection locked="0"/>
    </xf>
    <xf numFmtId="0" fontId="4" fillId="2" borderId="0" xfId="0" applyFont="1" applyFill="1" applyAlignment="1" applyProtection="1">
      <alignment horizontal="left" vertical="center"/>
      <protection locked="0"/>
    </xf>
    <xf numFmtId="49" fontId="4" fillId="2" borderId="56" xfId="0" applyNumberFormat="1" applyFont="1" applyFill="1" applyBorder="1" applyAlignment="1" applyProtection="1">
      <alignment horizontal="left" vertical="center"/>
      <protection locked="0"/>
    </xf>
    <xf numFmtId="49" fontId="4" fillId="2" borderId="12" xfId="0" applyNumberFormat="1" applyFont="1" applyFill="1" applyBorder="1" applyAlignment="1" applyProtection="1">
      <alignment horizontal="left" vertical="center"/>
      <protection locked="0"/>
    </xf>
    <xf numFmtId="49" fontId="4" fillId="2" borderId="13" xfId="0" applyNumberFormat="1" applyFont="1" applyFill="1" applyBorder="1" applyAlignment="1" applyProtection="1">
      <alignment horizontal="left" vertical="center"/>
      <protection locked="0"/>
    </xf>
    <xf numFmtId="38" fontId="4" fillId="2" borderId="69" xfId="0" applyNumberFormat="1" applyFont="1" applyFill="1" applyBorder="1" applyAlignment="1" applyProtection="1">
      <alignment horizontal="right" vertical="center"/>
      <protection locked="0"/>
    </xf>
    <xf numFmtId="0" fontId="4" fillId="2" borderId="70" xfId="0" applyFont="1" applyFill="1" applyBorder="1" applyAlignment="1" applyProtection="1">
      <alignment horizontal="right" vertical="center"/>
      <protection locked="0"/>
    </xf>
    <xf numFmtId="0" fontId="4" fillId="2" borderId="71" xfId="0" applyFont="1" applyFill="1" applyBorder="1" applyAlignment="1" applyProtection="1">
      <alignment horizontal="right" vertical="center"/>
      <protection locked="0"/>
    </xf>
    <xf numFmtId="49" fontId="4" fillId="2" borderId="8" xfId="0" applyNumberFormat="1" applyFont="1" applyFill="1" applyBorder="1" applyAlignment="1" applyProtection="1">
      <alignment horizontal="left" vertical="center"/>
      <protection locked="0"/>
    </xf>
    <xf numFmtId="49" fontId="4" fillId="2" borderId="9" xfId="0" applyNumberFormat="1" applyFont="1" applyFill="1" applyBorder="1" applyAlignment="1" applyProtection="1">
      <alignment horizontal="left" vertical="center"/>
      <protection locked="0"/>
    </xf>
    <xf numFmtId="49" fontId="4" fillId="2" borderId="10" xfId="0" applyNumberFormat="1" applyFont="1" applyFill="1" applyBorder="1" applyAlignment="1" applyProtection="1">
      <alignment horizontal="left" vertical="center"/>
      <protection locked="0"/>
    </xf>
    <xf numFmtId="38" fontId="4" fillId="2" borderId="5" xfId="2" applyNumberFormat="1" applyFont="1" applyFill="1" applyBorder="1" applyAlignment="1" applyProtection="1">
      <alignment horizontal="right" vertical="center"/>
      <protection locked="0"/>
    </xf>
    <xf numFmtId="38" fontId="4" fillId="2" borderId="49" xfId="2" applyNumberFormat="1" applyFont="1" applyFill="1" applyBorder="1" applyAlignment="1" applyProtection="1">
      <alignment horizontal="right" vertical="center"/>
      <protection locked="0"/>
    </xf>
    <xf numFmtId="49" fontId="18" fillId="2" borderId="5" xfId="2" applyNumberFormat="1" applyFont="1" applyFill="1" applyBorder="1" applyAlignment="1" applyProtection="1">
      <alignment horizontal="left" vertical="center" wrapText="1"/>
      <protection locked="0"/>
    </xf>
    <xf numFmtId="0" fontId="18" fillId="2" borderId="49" xfId="2" applyFont="1" applyFill="1" applyBorder="1" applyAlignment="1" applyProtection="1">
      <alignment horizontal="left" vertical="center" wrapText="1"/>
      <protection locked="0"/>
    </xf>
    <xf numFmtId="49" fontId="18" fillId="2" borderId="6" xfId="2" applyNumberFormat="1" applyFont="1" applyFill="1" applyBorder="1" applyAlignment="1" applyProtection="1">
      <alignment horizontal="left" vertical="center" wrapText="1"/>
      <protection locked="0"/>
    </xf>
    <xf numFmtId="49" fontId="18" fillId="2" borderId="49" xfId="2" applyNumberFormat="1" applyFont="1" applyFill="1" applyBorder="1" applyAlignment="1" applyProtection="1">
      <alignment horizontal="left" vertical="center" wrapText="1"/>
      <protection locked="0"/>
    </xf>
    <xf numFmtId="49" fontId="4" fillId="2" borderId="5" xfId="2" applyNumberFormat="1" applyFont="1" applyFill="1" applyBorder="1" applyAlignment="1" applyProtection="1">
      <alignment horizontal="left" vertical="center" wrapText="1"/>
      <protection locked="0"/>
    </xf>
    <xf numFmtId="49" fontId="4" fillId="2" borderId="6" xfId="2" applyNumberFormat="1" applyFont="1" applyFill="1" applyBorder="1" applyAlignment="1" applyProtection="1">
      <alignment horizontal="left" vertical="center" wrapText="1"/>
      <protection locked="0"/>
    </xf>
    <xf numFmtId="49" fontId="4" fillId="2" borderId="49" xfId="2" applyNumberFormat="1" applyFont="1" applyFill="1" applyBorder="1" applyAlignment="1" applyProtection="1">
      <alignment horizontal="left" vertical="center" wrapText="1"/>
      <protection locked="0"/>
    </xf>
    <xf numFmtId="49" fontId="18" fillId="2" borderId="47" xfId="2" applyNumberFormat="1" applyFont="1" applyFill="1" applyBorder="1" applyAlignment="1" applyProtection="1">
      <alignment horizontal="left" vertical="center" wrapText="1"/>
      <protection locked="0"/>
    </xf>
    <xf numFmtId="0" fontId="18" fillId="2" borderId="48" xfId="2" applyFont="1" applyFill="1" applyBorder="1" applyAlignment="1" applyProtection="1">
      <alignment horizontal="left" vertical="center" wrapText="1"/>
      <protection locked="0"/>
    </xf>
    <xf numFmtId="49" fontId="18" fillId="2" borderId="3" xfId="2" applyNumberFormat="1" applyFont="1" applyFill="1" applyBorder="1" applyAlignment="1" applyProtection="1">
      <alignment horizontal="left" vertical="center" wrapText="1"/>
      <protection locked="0"/>
    </xf>
    <xf numFmtId="49" fontId="18" fillId="2" borderId="48" xfId="2" applyNumberFormat="1" applyFont="1" applyFill="1" applyBorder="1" applyAlignment="1" applyProtection="1">
      <alignment horizontal="left" vertical="center" wrapText="1"/>
      <protection locked="0"/>
    </xf>
    <xf numFmtId="49" fontId="4" fillId="2" borderId="47" xfId="2" applyNumberFormat="1" applyFont="1" applyFill="1" applyBorder="1" applyAlignment="1" applyProtection="1">
      <alignment horizontal="left" vertical="center" wrapText="1"/>
      <protection locked="0"/>
    </xf>
    <xf numFmtId="49" fontId="4" fillId="2" borderId="3" xfId="2" applyNumberFormat="1" applyFont="1" applyFill="1" applyBorder="1" applyAlignment="1" applyProtection="1">
      <alignment horizontal="left" vertical="center" wrapText="1"/>
      <protection locked="0"/>
    </xf>
    <xf numFmtId="49" fontId="4" fillId="2" borderId="48" xfId="2" applyNumberFormat="1" applyFont="1" applyFill="1" applyBorder="1" applyAlignment="1" applyProtection="1">
      <alignment horizontal="left" vertical="center" wrapText="1"/>
      <protection locked="0"/>
    </xf>
    <xf numFmtId="38" fontId="4" fillId="2" borderId="47" xfId="2" applyNumberFormat="1" applyFont="1" applyFill="1" applyBorder="1" applyAlignment="1" applyProtection="1">
      <alignment horizontal="right" vertical="center"/>
      <protection locked="0"/>
    </xf>
    <xf numFmtId="38" fontId="4" fillId="2" borderId="48" xfId="2" applyNumberFormat="1" applyFont="1" applyFill="1" applyBorder="1" applyAlignment="1" applyProtection="1">
      <alignment horizontal="right" vertical="center"/>
      <protection locked="0"/>
    </xf>
    <xf numFmtId="49" fontId="18" fillId="2" borderId="8" xfId="2" applyNumberFormat="1" applyFont="1" applyFill="1" applyBorder="1" applyAlignment="1" applyProtection="1">
      <alignment horizontal="left" vertical="center" wrapText="1"/>
      <protection locked="0"/>
    </xf>
    <xf numFmtId="0" fontId="18" fillId="2" borderId="50" xfId="2" applyFont="1" applyFill="1" applyBorder="1" applyAlignment="1" applyProtection="1">
      <alignment horizontal="left" vertical="center" wrapText="1"/>
      <protection locked="0"/>
    </xf>
    <xf numFmtId="49" fontId="18" fillId="2" borderId="9" xfId="2" applyNumberFormat="1" applyFont="1" applyFill="1" applyBorder="1" applyAlignment="1" applyProtection="1">
      <alignment horizontal="left" vertical="center" wrapText="1"/>
      <protection locked="0"/>
    </xf>
    <xf numFmtId="49" fontId="18" fillId="2" borderId="50" xfId="2" applyNumberFormat="1" applyFont="1" applyFill="1" applyBorder="1" applyAlignment="1" applyProtection="1">
      <alignment horizontal="left" vertical="center" wrapText="1"/>
      <protection locked="0"/>
    </xf>
    <xf numFmtId="49" fontId="4" fillId="2" borderId="8" xfId="2" applyNumberFormat="1" applyFont="1" applyFill="1" applyBorder="1" applyAlignment="1" applyProtection="1">
      <alignment horizontal="left" vertical="center" wrapText="1"/>
      <protection locked="0"/>
    </xf>
    <xf numFmtId="49" fontId="4" fillId="2" borderId="9" xfId="2" applyNumberFormat="1" applyFont="1" applyFill="1" applyBorder="1" applyAlignment="1" applyProtection="1">
      <alignment horizontal="left" vertical="center" wrapText="1"/>
      <protection locked="0"/>
    </xf>
    <xf numFmtId="49" fontId="4" fillId="2" borderId="50" xfId="2" applyNumberFormat="1" applyFont="1" applyFill="1" applyBorder="1" applyAlignment="1" applyProtection="1">
      <alignment horizontal="left" vertical="center" wrapText="1"/>
      <protection locked="0"/>
    </xf>
    <xf numFmtId="38" fontId="4" fillId="2" borderId="8" xfId="2" applyNumberFormat="1" applyFont="1" applyFill="1" applyBorder="1" applyAlignment="1" applyProtection="1">
      <alignment horizontal="right" vertical="center"/>
      <protection locked="0"/>
    </xf>
    <xf numFmtId="38" fontId="4" fillId="2" borderId="50" xfId="2" applyNumberFormat="1" applyFont="1" applyFill="1" applyBorder="1" applyAlignment="1" applyProtection="1">
      <alignment horizontal="right" vertical="center"/>
      <protection locked="0"/>
    </xf>
    <xf numFmtId="49" fontId="18" fillId="2" borderId="5" xfId="0" applyNumberFormat="1" applyFont="1" applyFill="1" applyBorder="1" applyAlignment="1" applyProtection="1">
      <alignment horizontal="left" vertical="center" shrinkToFit="1"/>
      <protection locked="0"/>
    </xf>
    <xf numFmtId="49" fontId="18" fillId="2" borderId="6" xfId="0" applyNumberFormat="1" applyFont="1" applyFill="1" applyBorder="1" applyAlignment="1" applyProtection="1">
      <alignment horizontal="left" vertical="center" shrinkToFit="1"/>
      <protection locked="0"/>
    </xf>
    <xf numFmtId="49" fontId="18" fillId="2" borderId="49" xfId="0" applyNumberFormat="1" applyFont="1" applyFill="1" applyBorder="1" applyAlignment="1" applyProtection="1">
      <alignment horizontal="left" vertical="center" shrinkToFit="1"/>
      <protection locked="0"/>
    </xf>
    <xf numFmtId="49" fontId="4" fillId="2" borderId="5" xfId="0" applyNumberFormat="1" applyFont="1" applyFill="1" applyBorder="1" applyAlignment="1" applyProtection="1">
      <alignment horizontal="left" vertical="center"/>
      <protection locked="0"/>
    </xf>
    <xf numFmtId="49" fontId="4" fillId="2" borderId="6" xfId="0" applyNumberFormat="1" applyFont="1" applyFill="1" applyBorder="1" applyAlignment="1" applyProtection="1">
      <alignment horizontal="left" vertical="center"/>
      <protection locked="0"/>
    </xf>
    <xf numFmtId="49" fontId="4" fillId="2" borderId="7" xfId="0" applyNumberFormat="1" applyFont="1" applyFill="1" applyBorder="1" applyAlignment="1" applyProtection="1">
      <alignment horizontal="left" vertical="center"/>
      <protection locked="0"/>
    </xf>
    <xf numFmtId="49" fontId="18" fillId="2" borderId="47" xfId="0" applyNumberFormat="1" applyFont="1" applyFill="1" applyBorder="1" applyAlignment="1" applyProtection="1">
      <alignment horizontal="left" vertical="center" shrinkToFit="1"/>
      <protection locked="0"/>
    </xf>
    <xf numFmtId="49" fontId="18" fillId="2" borderId="3" xfId="0" applyNumberFormat="1" applyFont="1" applyFill="1" applyBorder="1" applyAlignment="1" applyProtection="1">
      <alignment horizontal="left" vertical="center" shrinkToFit="1"/>
      <protection locked="0"/>
    </xf>
    <xf numFmtId="49" fontId="18" fillId="2" borderId="48" xfId="0" applyNumberFormat="1" applyFont="1" applyFill="1" applyBorder="1" applyAlignment="1" applyProtection="1">
      <alignment horizontal="left" vertical="center" shrinkToFit="1"/>
      <protection locked="0"/>
    </xf>
    <xf numFmtId="49" fontId="4" fillId="2" borderId="47" xfId="0" applyNumberFormat="1" applyFont="1" applyFill="1" applyBorder="1" applyAlignment="1" applyProtection="1">
      <alignment horizontal="left" vertical="center"/>
      <protection locked="0"/>
    </xf>
    <xf numFmtId="49" fontId="4" fillId="2" borderId="3" xfId="0" applyNumberFormat="1" applyFont="1" applyFill="1" applyBorder="1" applyAlignment="1" applyProtection="1">
      <alignment horizontal="left" vertical="center"/>
      <protection locked="0"/>
    </xf>
    <xf numFmtId="49" fontId="4" fillId="2" borderId="4" xfId="0" applyNumberFormat="1" applyFont="1" applyFill="1" applyBorder="1" applyAlignment="1" applyProtection="1">
      <alignment horizontal="left" vertical="center"/>
      <protection locked="0"/>
    </xf>
    <xf numFmtId="38" fontId="4" fillId="2" borderId="49" xfId="1" applyNumberFormat="1" applyFont="1" applyFill="1" applyBorder="1" applyAlignment="1" applyProtection="1">
      <alignment horizontal="right" vertical="center"/>
      <protection locked="0"/>
    </xf>
    <xf numFmtId="38" fontId="4" fillId="2" borderId="5" xfId="1" applyNumberFormat="1" applyFont="1" applyFill="1" applyBorder="1" applyAlignment="1" applyProtection="1">
      <alignment horizontal="right" vertical="center"/>
      <protection locked="0"/>
    </xf>
    <xf numFmtId="49" fontId="18" fillId="2" borderId="9" xfId="0" applyNumberFormat="1" applyFont="1" applyFill="1" applyBorder="1" applyAlignment="1" applyProtection="1">
      <alignment horizontal="left" vertical="center"/>
      <protection locked="0"/>
    </xf>
    <xf numFmtId="49" fontId="18" fillId="2" borderId="8" xfId="0" applyNumberFormat="1" applyFont="1" applyFill="1" applyBorder="1" applyAlignment="1" applyProtection="1">
      <alignment horizontal="left" vertical="center" shrinkToFit="1"/>
      <protection locked="0"/>
    </xf>
    <xf numFmtId="49" fontId="18" fillId="2" borderId="9" xfId="0" applyNumberFormat="1" applyFont="1" applyFill="1" applyBorder="1" applyAlignment="1" applyProtection="1">
      <alignment horizontal="left" vertical="center" shrinkToFit="1"/>
      <protection locked="0"/>
    </xf>
    <xf numFmtId="49" fontId="18" fillId="2" borderId="50" xfId="0" applyNumberFormat="1" applyFont="1" applyFill="1" applyBorder="1" applyAlignment="1" applyProtection="1">
      <alignment horizontal="left" vertical="center" shrinkToFit="1"/>
      <protection locked="0"/>
    </xf>
    <xf numFmtId="183" fontId="4" fillId="0" borderId="0" xfId="6" applyNumberFormat="1" applyFont="1" applyProtection="1">
      <alignment vertical="center"/>
    </xf>
    <xf numFmtId="0" fontId="4" fillId="0" borderId="0" xfId="6" applyFont="1" applyProtection="1">
      <alignment vertical="center"/>
    </xf>
    <xf numFmtId="0" fontId="8" fillId="0" borderId="0" xfId="2" applyFont="1" applyProtection="1">
      <alignment vertical="center"/>
    </xf>
    <xf numFmtId="0" fontId="4" fillId="0" borderId="0" xfId="2" applyFont="1" applyProtection="1">
      <alignment vertical="center"/>
    </xf>
    <xf numFmtId="14" fontId="4" fillId="0" borderId="0" xfId="2" applyNumberFormat="1" applyFont="1" applyProtection="1">
      <alignment vertical="center"/>
    </xf>
    <xf numFmtId="179" fontId="7" fillId="0" borderId="0" xfId="1" applyNumberFormat="1" applyFont="1" applyAlignment="1" applyProtection="1">
      <alignment horizontal="right" vertical="top"/>
    </xf>
    <xf numFmtId="0" fontId="13" fillId="0" borderId="0" xfId="2" applyFont="1" applyProtection="1">
      <alignment vertical="center"/>
    </xf>
    <xf numFmtId="0" fontId="4" fillId="0" borderId="0" xfId="1" applyFont="1" applyProtection="1">
      <alignment vertical="center"/>
    </xf>
    <xf numFmtId="0" fontId="4" fillId="0" borderId="12" xfId="2" applyFont="1" applyBorder="1" applyAlignment="1" applyProtection="1">
      <alignment horizontal="left" vertical="center" wrapText="1"/>
    </xf>
    <xf numFmtId="0" fontId="4" fillId="0" borderId="0" xfId="2" applyFont="1" applyAlignment="1" applyProtection="1">
      <alignment horizontal="left" vertical="center"/>
    </xf>
    <xf numFmtId="0" fontId="18" fillId="0" borderId="14" xfId="2" applyFont="1" applyBorder="1" applyProtection="1">
      <alignment vertical="center"/>
    </xf>
    <xf numFmtId="0" fontId="18" fillId="0" borderId="15" xfId="2" applyFont="1" applyBorder="1" applyProtection="1">
      <alignment vertical="center"/>
    </xf>
    <xf numFmtId="0" fontId="18" fillId="0" borderId="17" xfId="2" applyFont="1" applyBorder="1" applyProtection="1">
      <alignment vertical="center"/>
    </xf>
    <xf numFmtId="49" fontId="4" fillId="0" borderId="0" xfId="1" applyNumberFormat="1" applyFont="1" applyProtection="1">
      <alignment vertical="center"/>
    </xf>
    <xf numFmtId="0" fontId="18" fillId="0" borderId="18" xfId="2" applyFont="1" applyBorder="1" applyProtection="1">
      <alignment vertical="center"/>
    </xf>
    <xf numFmtId="0" fontId="18" fillId="0" borderId="0" xfId="2" applyFont="1" applyProtection="1">
      <alignment vertical="center"/>
    </xf>
    <xf numFmtId="0" fontId="18" fillId="0" borderId="20" xfId="2" applyFont="1" applyBorder="1" applyProtection="1">
      <alignment vertical="center"/>
    </xf>
    <xf numFmtId="0" fontId="18" fillId="0" borderId="16" xfId="2" applyFont="1" applyBorder="1" applyProtection="1">
      <alignment vertical="center"/>
    </xf>
    <xf numFmtId="0" fontId="18" fillId="0" borderId="12" xfId="2" applyFont="1" applyBorder="1" applyProtection="1">
      <alignment vertical="center"/>
    </xf>
    <xf numFmtId="0" fontId="18" fillId="0" borderId="13" xfId="2" applyFont="1" applyBorder="1" applyProtection="1">
      <alignment vertical="center"/>
    </xf>
    <xf numFmtId="183" fontId="4" fillId="0" borderId="0" xfId="1" applyNumberFormat="1" applyFont="1" applyProtection="1">
      <alignment vertical="center"/>
    </xf>
    <xf numFmtId="0" fontId="16" fillId="0" borderId="14" xfId="0" applyFont="1" applyBorder="1" applyAlignment="1" applyProtection="1">
      <alignment horizontal="center" vertical="center"/>
    </xf>
    <xf numFmtId="0" fontId="16" fillId="0" borderId="15" xfId="0" applyFont="1" applyBorder="1" applyAlignment="1" applyProtection="1">
      <alignment horizontal="center" vertical="center"/>
    </xf>
    <xf numFmtId="0" fontId="16" fillId="0" borderId="17" xfId="0" applyFont="1" applyBorder="1" applyAlignment="1" applyProtection="1">
      <alignment horizontal="center" vertical="center"/>
    </xf>
    <xf numFmtId="0" fontId="16" fillId="0" borderId="18" xfId="0" applyFont="1" applyBorder="1" applyProtection="1">
      <alignment vertical="center"/>
    </xf>
    <xf numFmtId="0" fontId="16" fillId="0" borderId="0" xfId="0" applyFont="1" applyProtection="1">
      <alignment vertical="center"/>
    </xf>
    <xf numFmtId="0" fontId="4" fillId="0" borderId="15" xfId="0" applyFont="1" applyBorder="1" applyProtection="1">
      <alignment vertical="center"/>
    </xf>
    <xf numFmtId="0" fontId="4" fillId="0" borderId="17" xfId="0" applyFont="1" applyBorder="1" applyProtection="1">
      <alignment vertical="center"/>
    </xf>
    <xf numFmtId="0" fontId="4" fillId="0" borderId="0" xfId="0" applyFont="1" applyProtection="1">
      <alignment vertical="center"/>
    </xf>
    <xf numFmtId="0" fontId="4" fillId="0" borderId="20" xfId="0" applyFont="1" applyBorder="1" applyProtection="1">
      <alignment vertical="center"/>
    </xf>
    <xf numFmtId="180" fontId="4" fillId="0" borderId="18" xfId="0" applyNumberFormat="1" applyFont="1" applyBorder="1" applyProtection="1">
      <alignment vertical="center"/>
    </xf>
    <xf numFmtId="180" fontId="4" fillId="0" borderId="0" xfId="0" applyNumberFormat="1" applyFont="1" applyProtection="1">
      <alignment vertical="center"/>
    </xf>
    <xf numFmtId="0" fontId="21" fillId="0" borderId="0" xfId="0" applyFont="1" applyAlignment="1" applyProtection="1">
      <alignment horizontal="right" vertical="top"/>
    </xf>
    <xf numFmtId="0" fontId="21" fillId="0" borderId="0" xfId="0" applyFont="1" applyAlignment="1" applyProtection="1">
      <alignment vertical="top"/>
    </xf>
    <xf numFmtId="0" fontId="22" fillId="0" borderId="0" xfId="0" applyFont="1" applyAlignment="1" applyProtection="1">
      <alignment vertical="top"/>
    </xf>
    <xf numFmtId="49" fontId="21" fillId="0" borderId="0" xfId="0" applyNumberFormat="1" applyFont="1" applyAlignment="1" applyProtection="1">
      <alignment horizontal="right" vertical="top"/>
    </xf>
    <xf numFmtId="0" fontId="4" fillId="0" borderId="18" xfId="0" applyFont="1" applyBorder="1" applyProtection="1">
      <alignment vertical="center"/>
    </xf>
    <xf numFmtId="0" fontId="4" fillId="0" borderId="20" xfId="0" applyFont="1" applyBorder="1" applyAlignment="1" applyProtection="1">
      <alignment vertical="top"/>
    </xf>
    <xf numFmtId="0" fontId="4" fillId="0" borderId="0" xfId="0" applyFont="1" applyAlignment="1" applyProtection="1">
      <alignment vertical="top"/>
    </xf>
    <xf numFmtId="0" fontId="4" fillId="0" borderId="20" xfId="2" applyFont="1" applyBorder="1" applyProtection="1">
      <alignment vertical="center"/>
    </xf>
    <xf numFmtId="0" fontId="4" fillId="0" borderId="16" xfId="0" applyFont="1" applyBorder="1" applyProtection="1">
      <alignment vertical="center"/>
    </xf>
    <xf numFmtId="0" fontId="4" fillId="0" borderId="12" xfId="0" applyFont="1" applyBorder="1" applyProtection="1">
      <alignment vertical="center"/>
    </xf>
    <xf numFmtId="0" fontId="4" fillId="0" borderId="12" xfId="0" applyFont="1" applyBorder="1" applyAlignment="1" applyProtection="1">
      <alignment vertical="top"/>
    </xf>
    <xf numFmtId="0" fontId="4" fillId="0" borderId="13" xfId="0" applyFont="1" applyBorder="1" applyProtection="1">
      <alignment vertical="center"/>
    </xf>
    <xf numFmtId="0" fontId="16" fillId="0" borderId="14" xfId="0" applyFont="1" applyBorder="1" applyAlignment="1" applyProtection="1">
      <alignment horizontal="left" vertical="center" indent="1"/>
    </xf>
    <xf numFmtId="0" fontId="16" fillId="0" borderId="15" xfId="0" applyFont="1" applyBorder="1" applyAlignment="1" applyProtection="1">
      <alignment horizontal="left" vertical="center" indent="1"/>
    </xf>
    <xf numFmtId="0" fontId="16" fillId="0" borderId="17" xfId="0" applyFont="1" applyBorder="1" applyAlignment="1" applyProtection="1">
      <alignment horizontal="left" vertical="center" indent="1"/>
    </xf>
    <xf numFmtId="0" fontId="14" fillId="0" borderId="0" xfId="0" applyFont="1" applyProtection="1">
      <alignment vertical="center"/>
    </xf>
    <xf numFmtId="0" fontId="22" fillId="0" borderId="0" xfId="0" applyFont="1" applyProtection="1">
      <alignment vertical="center"/>
    </xf>
    <xf numFmtId="49" fontId="4" fillId="0" borderId="0" xfId="0" applyNumberFormat="1" applyFont="1" applyAlignment="1" applyProtection="1">
      <alignment horizontal="right" vertical="top"/>
    </xf>
    <xf numFmtId="0" fontId="4" fillId="0" borderId="0" xfId="0" applyFont="1" applyAlignment="1" applyProtection="1">
      <alignment horizontal="left" vertical="top"/>
    </xf>
    <xf numFmtId="0" fontId="21" fillId="0" borderId="0" xfId="0" applyFont="1" applyAlignment="1" applyProtection="1">
      <alignment vertical="top" wrapText="1"/>
    </xf>
    <xf numFmtId="0" fontId="14" fillId="0" borderId="0" xfId="0" applyFont="1" applyAlignment="1" applyProtection="1">
      <alignment vertical="top"/>
    </xf>
    <xf numFmtId="0" fontId="14" fillId="0" borderId="0" xfId="0" applyFont="1" applyAlignment="1" applyProtection="1">
      <alignment vertical="top" wrapText="1"/>
    </xf>
    <xf numFmtId="0" fontId="17" fillId="0" borderId="18" xfId="0" applyFont="1" applyBorder="1" applyProtection="1">
      <alignment vertical="center"/>
    </xf>
    <xf numFmtId="0" fontId="17" fillId="0" borderId="0" xfId="0" applyFont="1" applyProtection="1">
      <alignment vertical="center"/>
    </xf>
    <xf numFmtId="0" fontId="21" fillId="0" borderId="0" xfId="0" applyFont="1" applyAlignment="1" applyProtection="1">
      <alignment vertical="center" wrapText="1"/>
    </xf>
    <xf numFmtId="0" fontId="14" fillId="0" borderId="0" xfId="0" applyFont="1" applyProtection="1">
      <alignment vertical="center"/>
    </xf>
    <xf numFmtId="49" fontId="14" fillId="0" borderId="0" xfId="0" applyNumberFormat="1" applyFont="1" applyProtection="1">
      <alignment vertical="center"/>
    </xf>
    <xf numFmtId="0" fontId="21" fillId="0" borderId="0" xfId="0" applyFont="1" applyProtection="1">
      <alignment vertical="center"/>
    </xf>
    <xf numFmtId="49" fontId="4" fillId="0" borderId="0" xfId="2" applyNumberFormat="1" applyFont="1" applyProtection="1">
      <alignment vertical="center"/>
    </xf>
    <xf numFmtId="182" fontId="4" fillId="0" borderId="0" xfId="1" applyNumberFormat="1" applyFont="1" applyProtection="1">
      <alignment vertical="center"/>
    </xf>
    <xf numFmtId="178" fontId="4" fillId="0" borderId="0" xfId="1" applyNumberFormat="1" applyFont="1" applyAlignment="1" applyProtection="1">
      <alignment horizontal="right" vertical="center"/>
    </xf>
    <xf numFmtId="182" fontId="4" fillId="0" borderId="0" xfId="1" applyNumberFormat="1" applyFont="1" applyAlignment="1" applyProtection="1">
      <alignment horizontal="right" vertical="center"/>
    </xf>
    <xf numFmtId="177" fontId="21" fillId="0" borderId="0" xfId="0" applyNumberFormat="1" applyFont="1" applyAlignment="1" applyProtection="1">
      <alignment horizontal="right" vertical="top"/>
    </xf>
    <xf numFmtId="0" fontId="21" fillId="0" borderId="0" xfId="0" applyFont="1" applyAlignment="1" applyProtection="1">
      <alignment horizontal="left" vertical="top"/>
    </xf>
    <xf numFmtId="0" fontId="23" fillId="0" borderId="0" xfId="0" applyFont="1" applyProtection="1">
      <alignment vertical="center"/>
    </xf>
    <xf numFmtId="0" fontId="4" fillId="5" borderId="19" xfId="0" applyFont="1" applyFill="1" applyBorder="1" applyAlignment="1" applyProtection="1">
      <alignment horizontal="left" vertical="center"/>
    </xf>
    <xf numFmtId="0" fontId="4" fillId="5" borderId="1" xfId="0" applyFont="1" applyFill="1" applyBorder="1" applyAlignment="1" applyProtection="1">
      <alignment horizontal="left" vertical="center"/>
    </xf>
    <xf numFmtId="0" fontId="4" fillId="5" borderId="2" xfId="0" applyFont="1" applyFill="1" applyBorder="1" applyAlignment="1" applyProtection="1">
      <alignment horizontal="left" vertical="center"/>
    </xf>
    <xf numFmtId="0" fontId="4" fillId="5" borderId="19" xfId="0" applyFont="1" applyFill="1" applyBorder="1" applyAlignment="1" applyProtection="1">
      <alignment horizontal="center" vertical="center"/>
    </xf>
    <xf numFmtId="0" fontId="4" fillId="5" borderId="1" xfId="0" applyFont="1" applyFill="1" applyBorder="1" applyAlignment="1" applyProtection="1">
      <alignment horizontal="center" vertical="center"/>
    </xf>
    <xf numFmtId="0" fontId="4" fillId="5" borderId="2" xfId="0" applyFont="1" applyFill="1" applyBorder="1" applyAlignment="1" applyProtection="1">
      <alignment horizontal="center" vertical="center"/>
    </xf>
    <xf numFmtId="0" fontId="4" fillId="0" borderId="18" xfId="0" applyFont="1" applyBorder="1" applyAlignment="1" applyProtection="1"/>
    <xf numFmtId="0" fontId="4" fillId="0" borderId="0" xfId="0" applyFont="1" applyAlignment="1" applyProtection="1"/>
    <xf numFmtId="0" fontId="4" fillId="5" borderId="14" xfId="0" applyFont="1" applyFill="1" applyBorder="1" applyAlignment="1" applyProtection="1">
      <alignment horizontal="left" vertical="center" wrapText="1"/>
    </xf>
    <xf numFmtId="0" fontId="4" fillId="5" borderId="15" xfId="0" applyFont="1" applyFill="1" applyBorder="1" applyAlignment="1" applyProtection="1">
      <alignment horizontal="left" vertical="center" wrapText="1"/>
    </xf>
    <xf numFmtId="0" fontId="4" fillId="5" borderId="17" xfId="0" applyFont="1" applyFill="1" applyBorder="1" applyAlignment="1" applyProtection="1">
      <alignment horizontal="left" vertical="center" wrapText="1"/>
    </xf>
    <xf numFmtId="0" fontId="4" fillId="5" borderId="11" xfId="0" applyFont="1" applyFill="1" applyBorder="1" applyAlignment="1" applyProtection="1">
      <alignment horizontal="left" vertical="center" wrapText="1"/>
    </xf>
    <xf numFmtId="0" fontId="4" fillId="5" borderId="6" xfId="0" applyFont="1" applyFill="1" applyBorder="1" applyAlignment="1" applyProtection="1">
      <alignment horizontal="left" vertical="center" wrapText="1"/>
    </xf>
    <xf numFmtId="0" fontId="4" fillId="5" borderId="7" xfId="0" applyFont="1" applyFill="1" applyBorder="1" applyAlignment="1" applyProtection="1">
      <alignment horizontal="left" vertical="center" wrapText="1"/>
    </xf>
    <xf numFmtId="0" fontId="4" fillId="5" borderId="11" xfId="0" applyFont="1" applyFill="1" applyBorder="1" applyAlignment="1" applyProtection="1">
      <alignment horizontal="left" vertical="center"/>
    </xf>
    <xf numFmtId="0" fontId="4" fillId="5" borderId="6" xfId="0" applyFont="1" applyFill="1" applyBorder="1" applyAlignment="1" applyProtection="1">
      <alignment horizontal="left" vertical="center"/>
    </xf>
    <xf numFmtId="0" fontId="4" fillId="5" borderId="7" xfId="0" applyFont="1" applyFill="1" applyBorder="1" applyAlignment="1" applyProtection="1">
      <alignment horizontal="left" vertical="center"/>
    </xf>
    <xf numFmtId="0" fontId="4" fillId="5" borderId="30" xfId="0" applyFont="1" applyFill="1" applyBorder="1" applyAlignment="1" applyProtection="1">
      <alignment horizontal="left" vertical="center"/>
    </xf>
    <xf numFmtId="0" fontId="4" fillId="5" borderId="31" xfId="0" applyFont="1" applyFill="1" applyBorder="1" applyAlignment="1" applyProtection="1">
      <alignment horizontal="left" vertical="center"/>
    </xf>
    <xf numFmtId="0" fontId="4" fillId="5" borderId="33" xfId="0" applyFont="1" applyFill="1" applyBorder="1" applyAlignment="1" applyProtection="1">
      <alignment horizontal="left" vertical="center"/>
    </xf>
    <xf numFmtId="0" fontId="4" fillId="5" borderId="57" xfId="0" applyFont="1" applyFill="1" applyBorder="1" applyAlignment="1" applyProtection="1">
      <alignment horizontal="left" vertical="center"/>
    </xf>
    <xf numFmtId="0" fontId="4" fillId="5" borderId="58" xfId="0" applyFont="1" applyFill="1" applyBorder="1" applyAlignment="1" applyProtection="1">
      <alignment horizontal="left" vertical="center"/>
    </xf>
    <xf numFmtId="0" fontId="4" fillId="5" borderId="59" xfId="0" applyFont="1" applyFill="1" applyBorder="1" applyAlignment="1" applyProtection="1">
      <alignment horizontal="left" vertical="center"/>
    </xf>
    <xf numFmtId="38" fontId="4" fillId="0" borderId="57" xfId="0" applyNumberFormat="1" applyFont="1" applyBorder="1" applyAlignment="1" applyProtection="1">
      <alignment horizontal="right" vertical="center"/>
    </xf>
    <xf numFmtId="0" fontId="4" fillId="0" borderId="58" xfId="0" applyFont="1" applyBorder="1" applyAlignment="1" applyProtection="1">
      <alignment horizontal="right" vertical="center"/>
    </xf>
    <xf numFmtId="0" fontId="4" fillId="0" borderId="59" xfId="0" applyFont="1" applyBorder="1" applyAlignment="1" applyProtection="1">
      <alignment horizontal="right" vertical="center"/>
    </xf>
    <xf numFmtId="0" fontId="4" fillId="0" borderId="0" xfId="0" applyFont="1" applyProtection="1">
      <alignment vertical="center"/>
    </xf>
    <xf numFmtId="178" fontId="4" fillId="0" borderId="0" xfId="1" applyNumberFormat="1" applyFont="1" applyAlignment="1" applyProtection="1">
      <alignment horizontal="left" vertical="center"/>
    </xf>
    <xf numFmtId="178" fontId="4" fillId="0" borderId="25" xfId="1" applyNumberFormat="1" applyFont="1" applyBorder="1" applyAlignment="1" applyProtection="1">
      <alignment horizontal="left" vertical="center"/>
    </xf>
    <xf numFmtId="178" fontId="4" fillId="0" borderId="3" xfId="1" applyNumberFormat="1" applyFont="1" applyBorder="1" applyAlignment="1" applyProtection="1">
      <alignment horizontal="left" vertical="center"/>
    </xf>
    <xf numFmtId="178" fontId="4" fillId="0" borderId="4" xfId="1" applyNumberFormat="1" applyFont="1" applyBorder="1" applyAlignment="1" applyProtection="1">
      <alignment horizontal="left" vertical="center"/>
    </xf>
    <xf numFmtId="38" fontId="4" fillId="0" borderId="0" xfId="1" applyNumberFormat="1" applyFont="1" applyProtection="1">
      <alignment vertical="center"/>
    </xf>
    <xf numFmtId="178" fontId="4" fillId="0" borderId="11" xfId="1" applyNumberFormat="1" applyFont="1" applyBorder="1" applyAlignment="1" applyProtection="1">
      <alignment horizontal="left" vertical="center"/>
    </xf>
    <xf numFmtId="178" fontId="4" fillId="0" borderId="6" xfId="1" applyNumberFormat="1" applyFont="1" applyBorder="1" applyAlignment="1" applyProtection="1">
      <alignment horizontal="left" vertical="center"/>
    </xf>
    <xf numFmtId="178" fontId="4" fillId="0" borderId="7" xfId="1" applyNumberFormat="1" applyFont="1" applyBorder="1" applyAlignment="1" applyProtection="1">
      <alignment horizontal="left" vertical="center"/>
    </xf>
    <xf numFmtId="178" fontId="4" fillId="0" borderId="26" xfId="1" quotePrefix="1" applyNumberFormat="1" applyFont="1" applyBorder="1" applyProtection="1">
      <alignment vertical="center"/>
    </xf>
    <xf numFmtId="178" fontId="4" fillId="0" borderId="9" xfId="1" quotePrefix="1" applyNumberFormat="1" applyFont="1" applyBorder="1" applyProtection="1">
      <alignment vertical="center"/>
    </xf>
    <xf numFmtId="178" fontId="4" fillId="0" borderId="10" xfId="1" quotePrefix="1" applyNumberFormat="1" applyFont="1" applyBorder="1" applyProtection="1">
      <alignment vertical="center"/>
    </xf>
    <xf numFmtId="185" fontId="4" fillId="0" borderId="26" xfId="1" applyNumberFormat="1" applyFont="1" applyBorder="1" applyAlignment="1" applyProtection="1">
      <alignment horizontal="right" vertical="center"/>
    </xf>
    <xf numFmtId="38" fontId="4" fillId="0" borderId="9" xfId="1" applyNumberFormat="1" applyFont="1" applyBorder="1" applyAlignment="1" applyProtection="1">
      <alignment horizontal="right" vertical="center"/>
    </xf>
    <xf numFmtId="38" fontId="4" fillId="0" borderId="10" xfId="1" applyNumberFormat="1" applyFont="1" applyBorder="1" applyAlignment="1" applyProtection="1">
      <alignment horizontal="left" vertical="center"/>
    </xf>
    <xf numFmtId="0" fontId="4" fillId="0" borderId="15" xfId="0" applyFont="1" applyBorder="1" applyProtection="1">
      <alignment vertical="center"/>
    </xf>
    <xf numFmtId="178" fontId="4" fillId="0" borderId="0" xfId="1" applyNumberFormat="1" applyFont="1" applyProtection="1">
      <alignment vertical="center"/>
    </xf>
    <xf numFmtId="182" fontId="4" fillId="0" borderId="12" xfId="0" applyNumberFormat="1" applyFont="1" applyBorder="1" applyAlignment="1" applyProtection="1">
      <alignment horizontal="right" vertical="top"/>
    </xf>
    <xf numFmtId="38" fontId="4" fillId="0" borderId="11" xfId="1" applyNumberFormat="1" applyFont="1" applyBorder="1" applyAlignment="1" applyProtection="1">
      <alignment horizontal="right" vertical="center"/>
    </xf>
    <xf numFmtId="38" fontId="4" fillId="0" borderId="6" xfId="1" applyNumberFormat="1" applyFont="1" applyBorder="1" applyAlignment="1" applyProtection="1">
      <alignment horizontal="right" vertical="center"/>
    </xf>
    <xf numFmtId="38" fontId="4" fillId="0" borderId="7" xfId="1" applyNumberFormat="1" applyFont="1" applyBorder="1" applyAlignment="1" applyProtection="1">
      <alignment horizontal="right" vertical="center"/>
    </xf>
    <xf numFmtId="178" fontId="4" fillId="0" borderId="26" xfId="1" applyNumberFormat="1" applyFont="1" applyBorder="1" applyAlignment="1" applyProtection="1">
      <alignment horizontal="left" vertical="center"/>
    </xf>
    <xf numFmtId="178" fontId="4" fillId="0" borderId="9" xfId="1" applyNumberFormat="1" applyFont="1" applyBorder="1" applyAlignment="1" applyProtection="1">
      <alignment horizontal="left" vertical="center"/>
    </xf>
    <xf numFmtId="178" fontId="4" fillId="0" borderId="10" xfId="1" applyNumberFormat="1" applyFont="1" applyBorder="1" applyAlignment="1" applyProtection="1">
      <alignment horizontal="left" vertical="center"/>
    </xf>
    <xf numFmtId="0" fontId="14" fillId="0" borderId="0" xfId="0" applyFont="1" applyAlignment="1" applyProtection="1">
      <alignment horizontal="left" vertical="top"/>
    </xf>
    <xf numFmtId="178" fontId="4" fillId="0" borderId="0" xfId="1" applyNumberFormat="1" applyFont="1" applyAlignment="1" applyProtection="1">
      <alignment vertical="top"/>
    </xf>
    <xf numFmtId="49" fontId="4" fillId="0" borderId="0" xfId="0" applyNumberFormat="1" applyFont="1" applyProtection="1">
      <alignment vertical="center"/>
    </xf>
    <xf numFmtId="178" fontId="4" fillId="0" borderId="0" xfId="0" applyNumberFormat="1" applyFont="1" applyAlignment="1" applyProtection="1">
      <alignment vertical="top"/>
    </xf>
    <xf numFmtId="49" fontId="4" fillId="0" borderId="16" xfId="2" applyNumberFormat="1" applyFont="1" applyBorder="1" applyProtection="1">
      <alignment vertical="center"/>
    </xf>
    <xf numFmtId="0" fontId="4" fillId="0" borderId="12" xfId="2" applyFont="1" applyBorder="1" applyProtection="1">
      <alignment vertical="center"/>
    </xf>
    <xf numFmtId="0" fontId="16" fillId="0" borderId="18" xfId="0" applyFont="1" applyBorder="1" applyAlignment="1" applyProtection="1">
      <alignment horizontal="left" vertical="center" indent="1"/>
    </xf>
    <xf numFmtId="0" fontId="16" fillId="0" borderId="0" xfId="0" applyFont="1" applyAlignment="1" applyProtection="1">
      <alignment horizontal="left" vertical="center" indent="1"/>
    </xf>
    <xf numFmtId="0" fontId="4" fillId="0" borderId="17" xfId="2" applyFont="1" applyBorder="1" applyProtection="1">
      <alignment vertical="center"/>
    </xf>
    <xf numFmtId="0" fontId="21" fillId="0" borderId="0" xfId="0" applyFont="1" applyAlignment="1" applyProtection="1">
      <alignment horizontal="left" vertical="center"/>
    </xf>
    <xf numFmtId="0" fontId="4" fillId="0" borderId="0" xfId="0" applyFont="1" applyAlignment="1" applyProtection="1">
      <alignment horizontal="center" vertical="center"/>
    </xf>
    <xf numFmtId="0" fontId="14" fillId="0" borderId="0" xfId="0" applyFont="1" applyAlignment="1" applyProtection="1">
      <alignment vertical="top"/>
    </xf>
    <xf numFmtId="38" fontId="14" fillId="0" borderId="0" xfId="0" applyNumberFormat="1" applyFont="1" applyAlignment="1" applyProtection="1">
      <alignment horizontal="right" vertical="center"/>
    </xf>
    <xf numFmtId="0" fontId="4" fillId="0" borderId="19" xfId="0" applyFont="1" applyBorder="1" applyAlignment="1" applyProtection="1">
      <alignment horizontal="left" vertical="center"/>
    </xf>
    <xf numFmtId="0" fontId="4" fillId="0" borderId="1" xfId="0" applyFont="1" applyBorder="1" applyAlignment="1" applyProtection="1">
      <alignment horizontal="left" vertical="center"/>
    </xf>
    <xf numFmtId="0" fontId="4" fillId="0" borderId="2" xfId="0" applyFont="1" applyBorder="1" applyAlignment="1" applyProtection="1">
      <alignment horizontal="left" vertical="center"/>
    </xf>
    <xf numFmtId="0" fontId="4" fillId="0" borderId="19" xfId="1" applyFont="1" applyBorder="1" applyAlignment="1" applyProtection="1">
      <alignment horizontal="center" vertical="center" wrapText="1"/>
    </xf>
    <xf numFmtId="0" fontId="4" fillId="0" borderId="1" xfId="1" applyFont="1" applyBorder="1" applyAlignment="1" applyProtection="1">
      <alignment horizontal="center" vertical="center"/>
    </xf>
    <xf numFmtId="0" fontId="4" fillId="0" borderId="24" xfId="1" applyFont="1" applyBorder="1" applyAlignment="1" applyProtection="1">
      <alignment horizontal="center" vertical="center"/>
    </xf>
    <xf numFmtId="177" fontId="4" fillId="0" borderId="23" xfId="0" applyNumberFormat="1" applyFont="1" applyBorder="1" applyAlignment="1" applyProtection="1">
      <alignment horizontal="center" vertical="center" wrapText="1"/>
    </xf>
    <xf numFmtId="177" fontId="4" fillId="0" borderId="1" xfId="0" applyNumberFormat="1" applyFont="1" applyBorder="1" applyAlignment="1" applyProtection="1">
      <alignment horizontal="center" vertical="center" wrapText="1"/>
    </xf>
    <xf numFmtId="177" fontId="4" fillId="0" borderId="24" xfId="0" applyNumberFormat="1" applyFont="1" applyBorder="1" applyAlignment="1" applyProtection="1">
      <alignment horizontal="center" vertical="center" wrapText="1"/>
    </xf>
    <xf numFmtId="177" fontId="4" fillId="0" borderId="2" xfId="0" applyNumberFormat="1" applyFont="1" applyBorder="1" applyAlignment="1" applyProtection="1">
      <alignment horizontal="center" vertical="center" wrapText="1"/>
    </xf>
    <xf numFmtId="180" fontId="4" fillId="0" borderId="25" xfId="0" applyNumberFormat="1" applyFont="1" applyBorder="1" applyAlignment="1" applyProtection="1">
      <alignment horizontal="left" vertical="center"/>
    </xf>
    <xf numFmtId="180" fontId="4" fillId="0" borderId="3" xfId="0" applyNumberFormat="1" applyFont="1" applyBorder="1" applyAlignment="1" applyProtection="1">
      <alignment horizontal="left" vertical="center"/>
    </xf>
    <xf numFmtId="180" fontId="4" fillId="0" borderId="4" xfId="0" applyNumberFormat="1" applyFont="1" applyBorder="1" applyAlignment="1" applyProtection="1">
      <alignment horizontal="left" vertical="center"/>
    </xf>
    <xf numFmtId="180" fontId="4" fillId="0" borderId="18" xfId="0" applyNumberFormat="1" applyFont="1" applyBorder="1" applyAlignment="1" applyProtection="1">
      <alignment horizontal="left" vertical="center"/>
    </xf>
    <xf numFmtId="180" fontId="4" fillId="0" borderId="0" xfId="0" applyNumberFormat="1" applyFont="1" applyAlignment="1" applyProtection="1">
      <alignment horizontal="left" vertical="center"/>
    </xf>
    <xf numFmtId="180" fontId="4" fillId="0" borderId="20" xfId="0" applyNumberFormat="1" applyFont="1" applyBorder="1" applyAlignment="1" applyProtection="1">
      <alignment horizontal="left" vertical="center"/>
    </xf>
    <xf numFmtId="180" fontId="4" fillId="0" borderId="26" xfId="0" applyNumberFormat="1" applyFont="1" applyBorder="1" applyAlignment="1" applyProtection="1">
      <alignment horizontal="left" vertical="center"/>
    </xf>
    <xf numFmtId="180" fontId="4" fillId="0" borderId="9" xfId="0" applyNumberFormat="1" applyFont="1" applyBorder="1" applyAlignment="1" applyProtection="1">
      <alignment horizontal="left" vertical="center"/>
    </xf>
    <xf numFmtId="180" fontId="4" fillId="0" borderId="10" xfId="0" applyNumberFormat="1" applyFont="1" applyBorder="1" applyAlignment="1" applyProtection="1">
      <alignment horizontal="left" vertical="center"/>
    </xf>
    <xf numFmtId="0" fontId="4" fillId="0" borderId="12" xfId="0" applyFont="1" applyBorder="1" applyAlignment="1" applyProtection="1">
      <alignment horizontal="right" vertical="top"/>
    </xf>
    <xf numFmtId="0" fontId="4" fillId="5" borderId="68" xfId="0" applyFont="1" applyFill="1" applyBorder="1" applyAlignment="1" applyProtection="1">
      <alignment horizontal="center" vertical="center"/>
    </xf>
    <xf numFmtId="0" fontId="4" fillId="5" borderId="45" xfId="0" applyFont="1" applyFill="1" applyBorder="1" applyAlignment="1" applyProtection="1">
      <alignment horizontal="center" vertical="center"/>
    </xf>
    <xf numFmtId="0" fontId="4" fillId="5" borderId="23" xfId="0" applyFont="1" applyFill="1" applyBorder="1" applyAlignment="1" applyProtection="1">
      <alignment horizontal="center" vertical="center"/>
    </xf>
    <xf numFmtId="0" fontId="4" fillId="0" borderId="68" xfId="2" applyFont="1" applyBorder="1" applyAlignment="1" applyProtection="1">
      <alignment horizontal="center" vertical="center"/>
    </xf>
    <xf numFmtId="0" fontId="4" fillId="0" borderId="51" xfId="2" applyFont="1" applyBorder="1" applyAlignment="1" applyProtection="1">
      <alignment horizontal="center" vertical="center"/>
    </xf>
    <xf numFmtId="0" fontId="15" fillId="0" borderId="20" xfId="0" applyFont="1" applyBorder="1" applyAlignment="1" applyProtection="1">
      <alignment vertical="top"/>
    </xf>
    <xf numFmtId="49" fontId="4" fillId="5" borderId="46" xfId="0" applyNumberFormat="1" applyFont="1" applyFill="1" applyBorder="1" applyAlignment="1" applyProtection="1">
      <alignment horizontal="right" vertical="center"/>
    </xf>
    <xf numFmtId="0" fontId="4" fillId="5" borderId="35" xfId="0" applyFont="1" applyFill="1" applyBorder="1" applyAlignment="1" applyProtection="1">
      <alignment horizontal="left" vertical="center"/>
    </xf>
    <xf numFmtId="0" fontId="4" fillId="5" borderId="37" xfId="0" applyFont="1" applyFill="1" applyBorder="1" applyAlignment="1" applyProtection="1">
      <alignment horizontal="left" vertical="center"/>
    </xf>
    <xf numFmtId="49" fontId="4" fillId="5" borderId="63" xfId="0" applyNumberFormat="1" applyFont="1" applyFill="1" applyBorder="1" applyAlignment="1" applyProtection="1">
      <alignment horizontal="right" vertical="center"/>
    </xf>
    <xf numFmtId="0" fontId="4" fillId="5" borderId="22" xfId="0" applyFont="1" applyFill="1" applyBorder="1" applyAlignment="1" applyProtection="1">
      <alignment horizontal="left" vertical="center"/>
    </xf>
    <xf numFmtId="0" fontId="4" fillId="5" borderId="5" xfId="0" applyFont="1" applyFill="1" applyBorder="1" applyAlignment="1" applyProtection="1">
      <alignment horizontal="left" vertical="center"/>
    </xf>
    <xf numFmtId="49" fontId="4" fillId="5" borderId="66" xfId="0" applyNumberFormat="1" applyFont="1" applyFill="1" applyBorder="1" applyAlignment="1" applyProtection="1">
      <alignment horizontal="right" vertical="center"/>
    </xf>
    <xf numFmtId="0" fontId="4" fillId="5" borderId="21" xfId="0" applyFont="1" applyFill="1" applyBorder="1" applyAlignment="1" applyProtection="1">
      <alignment horizontal="left" vertical="center"/>
    </xf>
    <xf numFmtId="0" fontId="4" fillId="5" borderId="8" xfId="0" applyFont="1" applyFill="1" applyBorder="1" applyAlignment="1" applyProtection="1">
      <alignment horizontal="left" vertical="center"/>
    </xf>
    <xf numFmtId="0" fontId="15" fillId="0" borderId="0" xfId="0" applyFont="1" applyProtection="1">
      <alignment vertical="center"/>
    </xf>
    <xf numFmtId="0" fontId="15" fillId="0" borderId="12" xfId="0" applyFont="1" applyBorder="1" applyAlignment="1" applyProtection="1">
      <alignment vertical="top"/>
    </xf>
    <xf numFmtId="0" fontId="15" fillId="0" borderId="13" xfId="0" applyFont="1" applyBorder="1" applyAlignment="1" applyProtection="1">
      <alignment vertical="top"/>
    </xf>
    <xf numFmtId="0" fontId="16" fillId="0" borderId="16" xfId="0" applyFont="1" applyBorder="1" applyProtection="1">
      <alignment vertical="center"/>
    </xf>
    <xf numFmtId="0" fontId="21" fillId="4" borderId="0" xfId="0" applyFont="1" applyFill="1" applyAlignment="1" applyProtection="1">
      <alignment vertical="top"/>
    </xf>
    <xf numFmtId="0" fontId="26" fillId="0" borderId="0" xfId="0" applyFont="1" applyAlignment="1" applyProtection="1">
      <alignment vertical="center" wrapText="1"/>
    </xf>
    <xf numFmtId="0" fontId="14" fillId="0" borderId="12" xfId="0" applyFont="1" applyBorder="1" applyAlignment="1" applyProtection="1">
      <alignment vertical="center" wrapText="1"/>
    </xf>
    <xf numFmtId="0" fontId="4" fillId="0" borderId="27" xfId="1" applyFont="1" applyBorder="1" applyProtection="1">
      <alignment vertical="center"/>
    </xf>
    <xf numFmtId="0" fontId="4" fillId="0" borderId="68" xfId="1" applyFont="1" applyBorder="1" applyAlignment="1" applyProtection="1">
      <alignment horizontal="center" vertical="center" wrapText="1"/>
    </xf>
    <xf numFmtId="0" fontId="4" fillId="0" borderId="23" xfId="1" applyFont="1" applyBorder="1" applyProtection="1">
      <alignment vertical="center"/>
    </xf>
    <xf numFmtId="0" fontId="4" fillId="0" borderId="1" xfId="1" applyFont="1" applyBorder="1" applyProtection="1">
      <alignment vertical="center"/>
    </xf>
    <xf numFmtId="0" fontId="4" fillId="0" borderId="2" xfId="1" applyFont="1" applyBorder="1" applyProtection="1">
      <alignment vertical="center"/>
    </xf>
    <xf numFmtId="0" fontId="4" fillId="0" borderId="68" xfId="2" applyFont="1" applyBorder="1" applyAlignment="1" applyProtection="1">
      <alignment horizontal="center" vertical="center"/>
    </xf>
    <xf numFmtId="0" fontId="18" fillId="0" borderId="23" xfId="0" applyFont="1" applyBorder="1" applyProtection="1">
      <alignment vertical="center"/>
    </xf>
    <xf numFmtId="0" fontId="18" fillId="0" borderId="24" xfId="0" applyFont="1" applyBorder="1" applyProtection="1">
      <alignment vertical="center"/>
    </xf>
    <xf numFmtId="0" fontId="18" fillId="0" borderId="23" xfId="0" applyFont="1" applyBorder="1" applyAlignment="1" applyProtection="1">
      <alignment horizontal="left" vertical="center"/>
    </xf>
    <xf numFmtId="0" fontId="18" fillId="0" borderId="1" xfId="0" applyFont="1" applyBorder="1" applyAlignment="1" applyProtection="1">
      <alignment horizontal="left" vertical="center"/>
    </xf>
    <xf numFmtId="0" fontId="18" fillId="0" borderId="2" xfId="0" applyFont="1" applyBorder="1" applyAlignment="1" applyProtection="1">
      <alignment horizontal="left" vertical="center"/>
    </xf>
    <xf numFmtId="0" fontId="4" fillId="0" borderId="41" xfId="0" applyFont="1" applyBorder="1" applyAlignment="1" applyProtection="1">
      <alignment horizontal="center" vertical="top" textRotation="255" wrapText="1"/>
    </xf>
    <xf numFmtId="0" fontId="4" fillId="0" borderId="48" xfId="2" applyFont="1" applyBorder="1" applyAlignment="1" applyProtection="1">
      <alignment horizontal="center" vertical="center"/>
    </xf>
    <xf numFmtId="0" fontId="4" fillId="0" borderId="47" xfId="2" applyFont="1" applyBorder="1" applyAlignment="1" applyProtection="1">
      <alignment horizontal="left" vertical="center"/>
    </xf>
    <xf numFmtId="0" fontId="4" fillId="0" borderId="3" xfId="2" applyFont="1" applyBorder="1" applyAlignment="1" applyProtection="1">
      <alignment horizontal="left" vertical="center"/>
    </xf>
    <xf numFmtId="0" fontId="4" fillId="0" borderId="4" xfId="2" applyFont="1" applyBorder="1" applyAlignment="1" applyProtection="1">
      <alignment horizontal="left" vertical="center"/>
    </xf>
    <xf numFmtId="183" fontId="4" fillId="0" borderId="0" xfId="2" applyNumberFormat="1" applyFont="1" applyProtection="1">
      <alignment vertical="center"/>
    </xf>
    <xf numFmtId="0" fontId="4" fillId="0" borderId="61" xfId="0" applyFont="1" applyBorder="1" applyAlignment="1" applyProtection="1">
      <alignment horizontal="center" vertical="top" textRotation="255" wrapText="1"/>
    </xf>
    <xf numFmtId="0" fontId="4" fillId="0" borderId="49" xfId="2" applyFont="1" applyBorder="1" applyAlignment="1" applyProtection="1">
      <alignment horizontal="center" vertical="center"/>
    </xf>
    <xf numFmtId="0" fontId="4" fillId="0" borderId="5" xfId="2" applyFont="1" applyBorder="1" applyAlignment="1" applyProtection="1">
      <alignment horizontal="left" vertical="center"/>
    </xf>
    <xf numFmtId="0" fontId="4" fillId="0" borderId="6" xfId="2" applyFont="1" applyBorder="1" applyAlignment="1" applyProtection="1">
      <alignment horizontal="left" vertical="center"/>
    </xf>
    <xf numFmtId="0" fontId="4" fillId="0" borderId="7" xfId="2" applyFont="1" applyBorder="1" applyAlignment="1" applyProtection="1">
      <alignment horizontal="left" vertical="center"/>
    </xf>
    <xf numFmtId="0" fontId="4" fillId="0" borderId="67" xfId="0" applyFont="1" applyBorder="1" applyAlignment="1" applyProtection="1">
      <alignment horizontal="center" vertical="top" textRotation="255" wrapText="1"/>
    </xf>
    <xf numFmtId="0" fontId="4" fillId="0" borderId="50" xfId="2" applyFont="1" applyBorder="1" applyAlignment="1" applyProtection="1">
      <alignment horizontal="center" vertical="center"/>
    </xf>
    <xf numFmtId="0" fontId="4" fillId="0" borderId="8" xfId="2" applyFont="1" applyBorder="1" applyAlignment="1" applyProtection="1">
      <alignment horizontal="left" vertical="center"/>
    </xf>
    <xf numFmtId="0" fontId="4" fillId="0" borderId="9" xfId="2" applyFont="1" applyBorder="1" applyAlignment="1" applyProtection="1">
      <alignment horizontal="left" vertical="center"/>
    </xf>
    <xf numFmtId="0" fontId="4" fillId="0" borderId="10" xfId="2" applyFont="1" applyBorder="1" applyAlignment="1" applyProtection="1">
      <alignment horizontal="left" vertical="center"/>
    </xf>
    <xf numFmtId="0" fontId="4" fillId="0" borderId="20" xfId="1" applyFont="1" applyBorder="1" applyProtection="1">
      <alignment vertical="center"/>
    </xf>
    <xf numFmtId="0" fontId="4" fillId="0" borderId="62" xfId="2" applyFont="1" applyBorder="1" applyAlignment="1" applyProtection="1">
      <alignment horizontal="center" vertical="center"/>
    </xf>
    <xf numFmtId="0" fontId="4" fillId="0" borderId="18" xfId="2" applyFont="1" applyBorder="1" applyProtection="1">
      <alignment vertical="center"/>
    </xf>
    <xf numFmtId="0" fontId="4" fillId="0" borderId="60" xfId="2" applyFont="1" applyBorder="1" applyAlignment="1" applyProtection="1">
      <alignment horizontal="center" vertical="center"/>
    </xf>
    <xf numFmtId="0" fontId="4" fillId="0" borderId="41" xfId="2" applyFont="1" applyBorder="1" applyAlignment="1" applyProtection="1">
      <alignment horizontal="center" vertical="center" textRotation="255" wrapText="1"/>
    </xf>
    <xf numFmtId="0" fontId="4" fillId="0" borderId="65" xfId="2" applyFont="1" applyBorder="1" applyAlignment="1" applyProtection="1">
      <alignment horizontal="center" vertical="center"/>
    </xf>
    <xf numFmtId="0" fontId="4" fillId="0" borderId="67" xfId="2" applyFont="1" applyBorder="1" applyAlignment="1" applyProtection="1">
      <alignment horizontal="center" vertical="center" textRotation="255" wrapText="1"/>
    </xf>
    <xf numFmtId="0" fontId="14" fillId="0" borderId="15" xfId="0" applyFont="1" applyBorder="1" applyAlignment="1" applyProtection="1">
      <alignment vertical="top"/>
    </xf>
    <xf numFmtId="0" fontId="14" fillId="0" borderId="0" xfId="0" applyFont="1" applyAlignment="1" applyProtection="1">
      <alignment vertical="top" wrapText="1"/>
    </xf>
    <xf numFmtId="0" fontId="27" fillId="0" borderId="0" xfId="0" applyFont="1" applyAlignment="1" applyProtection="1">
      <alignment vertical="center" wrapText="1"/>
    </xf>
    <xf numFmtId="0" fontId="14" fillId="0" borderId="0" xfId="0" applyFont="1" applyAlignment="1" applyProtection="1">
      <alignment vertical="center" wrapText="1"/>
    </xf>
    <xf numFmtId="0" fontId="4" fillId="0" borderId="24" xfId="1" applyFont="1" applyBorder="1" applyProtection="1">
      <alignment vertical="center"/>
    </xf>
    <xf numFmtId="0" fontId="4" fillId="0" borderId="1" xfId="1" applyFont="1" applyBorder="1" applyAlignment="1" applyProtection="1">
      <alignment horizontal="center" vertical="center" wrapText="1"/>
    </xf>
    <xf numFmtId="0" fontId="4" fillId="0" borderId="24" xfId="1" applyFont="1" applyBorder="1" applyAlignment="1" applyProtection="1">
      <alignment horizontal="center" vertical="center" wrapText="1"/>
    </xf>
    <xf numFmtId="0" fontId="4" fillId="0" borderId="23" xfId="1" applyFont="1" applyBorder="1" applyAlignment="1" applyProtection="1">
      <alignment horizontal="center" vertical="center" wrapText="1"/>
    </xf>
    <xf numFmtId="0" fontId="4" fillId="0" borderId="1" xfId="1" applyFont="1" applyBorder="1" applyProtection="1">
      <alignment vertical="center"/>
    </xf>
    <xf numFmtId="0" fontId="4" fillId="0" borderId="2" xfId="1" applyFont="1" applyBorder="1" applyProtection="1">
      <alignment vertical="center"/>
    </xf>
    <xf numFmtId="0" fontId="4" fillId="0" borderId="42" xfId="12" applyFont="1" applyBorder="1" applyAlignment="1" applyProtection="1">
      <alignment horizontal="center" vertical="center" textRotation="255"/>
    </xf>
    <xf numFmtId="186" fontId="4" fillId="0" borderId="46" xfId="0" applyNumberFormat="1" applyFont="1" applyBorder="1" applyAlignment="1" applyProtection="1">
      <alignment horizontal="center" vertical="center"/>
    </xf>
    <xf numFmtId="0" fontId="4" fillId="0" borderId="47" xfId="12" applyFont="1" applyBorder="1" applyAlignment="1" applyProtection="1">
      <alignment horizontal="left" vertical="center" wrapText="1"/>
    </xf>
    <xf numFmtId="0" fontId="4" fillId="0" borderId="3" xfId="12" applyFont="1" applyBorder="1" applyAlignment="1" applyProtection="1">
      <alignment horizontal="left" vertical="center" wrapText="1"/>
    </xf>
    <xf numFmtId="0" fontId="4" fillId="0" borderId="48" xfId="12" applyFont="1" applyBorder="1" applyAlignment="1" applyProtection="1">
      <alignment horizontal="left" vertical="center" wrapText="1"/>
    </xf>
    <xf numFmtId="38" fontId="4" fillId="3" borderId="36" xfId="12" applyNumberFormat="1" applyFont="1" applyFill="1" applyBorder="1" applyAlignment="1" applyProtection="1">
      <alignment horizontal="center" vertical="center"/>
    </xf>
    <xf numFmtId="38" fontId="4" fillId="3" borderId="15" xfId="12" applyNumberFormat="1" applyFont="1" applyFill="1" applyBorder="1" applyAlignment="1" applyProtection="1">
      <alignment horizontal="center" vertical="center"/>
    </xf>
    <xf numFmtId="0" fontId="4" fillId="0" borderId="61" xfId="0" applyFont="1" applyBorder="1" applyProtection="1">
      <alignment vertical="center"/>
    </xf>
    <xf numFmtId="0" fontId="4" fillId="0" borderId="43" xfId="12" applyFont="1" applyBorder="1" applyAlignment="1" applyProtection="1">
      <alignment horizontal="center" vertical="center" textRotation="255"/>
    </xf>
    <xf numFmtId="186" fontId="4" fillId="0" borderId="63" xfId="0" applyNumberFormat="1" applyFont="1" applyBorder="1" applyAlignment="1" applyProtection="1">
      <alignment horizontal="center" vertical="center"/>
    </xf>
    <xf numFmtId="49" fontId="4" fillId="0" borderId="5" xfId="12" applyNumberFormat="1" applyFont="1" applyBorder="1" applyAlignment="1" applyProtection="1">
      <alignment horizontal="left" vertical="center" wrapText="1"/>
    </xf>
    <xf numFmtId="49" fontId="4" fillId="0" borderId="6" xfId="12" applyNumberFormat="1" applyFont="1" applyBorder="1" applyAlignment="1" applyProtection="1">
      <alignment horizontal="left" vertical="center" wrapText="1"/>
    </xf>
    <xf numFmtId="49" fontId="4" fillId="0" borderId="49" xfId="12" applyNumberFormat="1" applyFont="1" applyBorder="1" applyAlignment="1" applyProtection="1">
      <alignment horizontal="left" vertical="center" wrapText="1"/>
    </xf>
    <xf numFmtId="38" fontId="4" fillId="3" borderId="38" xfId="12" applyNumberFormat="1" applyFont="1" applyFill="1" applyBorder="1" applyAlignment="1" applyProtection="1">
      <alignment horizontal="center" vertical="center"/>
    </xf>
    <xf numFmtId="38" fontId="4" fillId="3" borderId="0" xfId="12" applyNumberFormat="1" applyFont="1" applyFill="1" applyAlignment="1" applyProtection="1">
      <alignment horizontal="center" vertical="center"/>
    </xf>
    <xf numFmtId="0" fontId="4" fillId="0" borderId="44" xfId="12" applyFont="1" applyBorder="1" applyAlignment="1" applyProtection="1">
      <alignment horizontal="center" vertical="center" textRotation="255"/>
    </xf>
    <xf numFmtId="186" fontId="4" fillId="0" borderId="64" xfId="0" applyNumberFormat="1" applyFont="1" applyBorder="1" applyAlignment="1" applyProtection="1">
      <alignment horizontal="center" vertical="center"/>
    </xf>
    <xf numFmtId="49" fontId="4" fillId="0" borderId="8" xfId="12" applyNumberFormat="1" applyFont="1" applyBorder="1" applyAlignment="1" applyProtection="1">
      <alignment horizontal="left" vertical="center" wrapText="1"/>
    </xf>
    <xf numFmtId="49" fontId="4" fillId="0" borderId="9" xfId="12" applyNumberFormat="1" applyFont="1" applyBorder="1" applyAlignment="1" applyProtection="1">
      <alignment horizontal="left" vertical="center" wrapText="1"/>
    </xf>
    <xf numFmtId="49" fontId="4" fillId="0" borderId="50" xfId="12" applyNumberFormat="1" applyFont="1" applyBorder="1" applyAlignment="1" applyProtection="1">
      <alignment horizontal="left" vertical="center" wrapText="1"/>
    </xf>
    <xf numFmtId="49" fontId="4" fillId="0" borderId="42" xfId="12" applyNumberFormat="1" applyFont="1" applyBorder="1" applyAlignment="1" applyProtection="1">
      <alignment horizontal="center" vertical="center" textRotation="255"/>
    </xf>
    <xf numFmtId="186" fontId="4" fillId="0" borderId="65" xfId="0" applyNumberFormat="1" applyFont="1" applyBorder="1" applyAlignment="1" applyProtection="1">
      <alignment horizontal="center" vertical="center"/>
    </xf>
    <xf numFmtId="49" fontId="4" fillId="0" borderId="37" xfId="12" applyNumberFormat="1" applyFont="1" applyBorder="1" applyAlignment="1" applyProtection="1">
      <alignment horizontal="left" vertical="center" wrapText="1"/>
    </xf>
    <xf numFmtId="49" fontId="4" fillId="0" borderId="34" xfId="12" applyNumberFormat="1" applyFont="1" applyBorder="1" applyAlignment="1" applyProtection="1">
      <alignment horizontal="left" vertical="center" wrapText="1"/>
    </xf>
    <xf numFmtId="49" fontId="4" fillId="0" borderId="62" xfId="12" applyNumberFormat="1" applyFont="1" applyBorder="1" applyAlignment="1" applyProtection="1">
      <alignment horizontal="left" vertical="center" wrapText="1"/>
    </xf>
    <xf numFmtId="49" fontId="4" fillId="0" borderId="43" xfId="12" applyNumberFormat="1" applyFont="1" applyBorder="1" applyAlignment="1" applyProtection="1">
      <alignment horizontal="center" vertical="center" textRotation="255"/>
    </xf>
    <xf numFmtId="49" fontId="4" fillId="0" borderId="44" xfId="12" applyNumberFormat="1" applyFont="1" applyBorder="1" applyAlignment="1" applyProtection="1">
      <alignment horizontal="center" vertical="center" textRotation="255"/>
    </xf>
    <xf numFmtId="186" fontId="4" fillId="0" borderId="66" xfId="0" applyNumberFormat="1" applyFont="1" applyBorder="1" applyAlignment="1" applyProtection="1">
      <alignment horizontal="center" vertical="center"/>
    </xf>
    <xf numFmtId="49" fontId="4" fillId="0" borderId="42" xfId="12" applyNumberFormat="1" applyFont="1" applyBorder="1" applyAlignment="1" applyProtection="1">
      <alignment horizontal="center" vertical="center" textRotation="255" wrapText="1"/>
    </xf>
    <xf numFmtId="49" fontId="4" fillId="3" borderId="38" xfId="0" applyNumberFormat="1" applyFont="1" applyFill="1" applyBorder="1" applyAlignment="1" applyProtection="1">
      <alignment horizontal="center" vertical="center"/>
    </xf>
    <xf numFmtId="49" fontId="4" fillId="3" borderId="0" xfId="0" applyNumberFormat="1" applyFont="1" applyFill="1" applyAlignment="1" applyProtection="1">
      <alignment horizontal="center" vertical="center"/>
    </xf>
    <xf numFmtId="49" fontId="4" fillId="0" borderId="32" xfId="12" applyNumberFormat="1" applyFont="1" applyBorder="1" applyAlignment="1" applyProtection="1">
      <alignment horizontal="left" vertical="center" wrapText="1"/>
    </xf>
    <xf numFmtId="49" fontId="4" fillId="0" borderId="31" xfId="12" applyNumberFormat="1" applyFont="1" applyBorder="1" applyAlignment="1" applyProtection="1">
      <alignment horizontal="left" vertical="center" wrapText="1"/>
    </xf>
    <xf numFmtId="49" fontId="4" fillId="0" borderId="60" xfId="12" applyNumberFormat="1" applyFont="1" applyBorder="1" applyAlignment="1" applyProtection="1">
      <alignment horizontal="left" vertical="center" wrapText="1"/>
    </xf>
    <xf numFmtId="0" fontId="4" fillId="0" borderId="42" xfId="12" applyFont="1" applyBorder="1" applyAlignment="1" applyProtection="1">
      <alignment horizontal="center" vertical="center" textRotation="255" wrapText="1"/>
    </xf>
    <xf numFmtId="49" fontId="4" fillId="0" borderId="47" xfId="12" applyNumberFormat="1" applyFont="1" applyBorder="1" applyAlignment="1" applyProtection="1">
      <alignment horizontal="left" vertical="center" wrapText="1"/>
    </xf>
    <xf numFmtId="49" fontId="4" fillId="0" borderId="3" xfId="12" applyNumberFormat="1" applyFont="1" applyBorder="1" applyAlignment="1" applyProtection="1">
      <alignment horizontal="left" vertical="center" wrapText="1"/>
    </xf>
    <xf numFmtId="49" fontId="4" fillId="0" borderId="48" xfId="12" applyNumberFormat="1" applyFont="1" applyBorder="1" applyAlignment="1" applyProtection="1">
      <alignment horizontal="left" vertical="center" wrapText="1"/>
    </xf>
    <xf numFmtId="178" fontId="4" fillId="3" borderId="36" xfId="12" applyNumberFormat="1" applyFont="1" applyFill="1" applyBorder="1" applyAlignment="1" applyProtection="1">
      <alignment horizontal="center" vertical="center"/>
    </xf>
    <xf numFmtId="178" fontId="4" fillId="3" borderId="15" xfId="12" applyNumberFormat="1" applyFont="1" applyFill="1" applyBorder="1" applyAlignment="1" applyProtection="1">
      <alignment horizontal="center" vertical="center"/>
    </xf>
    <xf numFmtId="178" fontId="4" fillId="3" borderId="38" xfId="12" applyNumberFormat="1" applyFont="1" applyFill="1" applyBorder="1" applyAlignment="1" applyProtection="1">
      <alignment horizontal="center" vertical="center"/>
    </xf>
    <xf numFmtId="178" fontId="4" fillId="3" borderId="0" xfId="12" applyNumberFormat="1" applyFont="1" applyFill="1" applyAlignment="1" applyProtection="1">
      <alignment horizontal="center" vertical="center"/>
    </xf>
    <xf numFmtId="0" fontId="4" fillId="0" borderId="42" xfId="0" applyFont="1" applyBorder="1" applyAlignment="1" applyProtection="1">
      <alignment horizontal="center" vertical="center" textRotation="255"/>
    </xf>
    <xf numFmtId="38" fontId="4" fillId="3" borderId="17" xfId="12" applyNumberFormat="1" applyFont="1" applyFill="1" applyBorder="1" applyAlignment="1" applyProtection="1">
      <alignment horizontal="center" vertical="center"/>
    </xf>
    <xf numFmtId="0" fontId="4" fillId="0" borderId="43" xfId="0" applyFont="1" applyBorder="1" applyAlignment="1" applyProtection="1">
      <alignment horizontal="center" vertical="center" textRotation="255"/>
    </xf>
    <xf numFmtId="38" fontId="4" fillId="3" borderId="20" xfId="12" applyNumberFormat="1" applyFont="1" applyFill="1" applyBorder="1" applyAlignment="1" applyProtection="1">
      <alignment horizontal="center" vertical="center"/>
    </xf>
    <xf numFmtId="0" fontId="4" fillId="0" borderId="44" xfId="0" applyFont="1" applyBorder="1" applyAlignment="1" applyProtection="1">
      <alignment horizontal="center" vertical="center" textRotation="255"/>
    </xf>
    <xf numFmtId="49" fontId="4" fillId="3" borderId="36" xfId="0" applyNumberFormat="1" applyFont="1" applyFill="1" applyBorder="1" applyAlignment="1" applyProtection="1">
      <alignment horizontal="center" vertical="center"/>
    </xf>
    <xf numFmtId="49" fontId="4" fillId="3" borderId="15" xfId="0" applyNumberFormat="1" applyFont="1" applyFill="1" applyBorder="1" applyAlignment="1" applyProtection="1">
      <alignment horizontal="center" vertical="center"/>
    </xf>
    <xf numFmtId="49" fontId="4" fillId="3" borderId="17" xfId="0" applyNumberFormat="1" applyFont="1" applyFill="1" applyBorder="1" applyAlignment="1" applyProtection="1">
      <alignment horizontal="center" vertical="center"/>
    </xf>
    <xf numFmtId="49" fontId="4" fillId="3" borderId="20" xfId="0" applyNumberFormat="1" applyFont="1" applyFill="1" applyBorder="1" applyAlignment="1" applyProtection="1">
      <alignment horizontal="center" vertical="center"/>
    </xf>
    <xf numFmtId="49" fontId="4" fillId="6" borderId="36" xfId="0" applyNumberFormat="1" applyFont="1" applyFill="1" applyBorder="1" applyAlignment="1" applyProtection="1">
      <alignment horizontal="center" vertical="center"/>
    </xf>
    <xf numFmtId="49" fontId="4" fillId="6" borderId="15" xfId="0" applyNumberFormat="1" applyFont="1" applyFill="1" applyBorder="1" applyAlignment="1" applyProtection="1">
      <alignment horizontal="center" vertical="center"/>
    </xf>
    <xf numFmtId="49" fontId="4" fillId="6" borderId="17" xfId="0" applyNumberFormat="1" applyFont="1" applyFill="1" applyBorder="1" applyAlignment="1" applyProtection="1">
      <alignment horizontal="center" vertical="center"/>
    </xf>
    <xf numFmtId="49" fontId="4" fillId="6" borderId="38" xfId="0" applyNumberFormat="1" applyFont="1" applyFill="1" applyBorder="1" applyAlignment="1" applyProtection="1">
      <alignment horizontal="center" vertical="center"/>
    </xf>
    <xf numFmtId="49" fontId="4" fillId="6" borderId="0" xfId="0" applyNumberFormat="1" applyFont="1" applyFill="1" applyAlignment="1" applyProtection="1">
      <alignment horizontal="center" vertical="center"/>
    </xf>
    <xf numFmtId="49" fontId="4" fillId="6" borderId="20" xfId="0" applyNumberFormat="1" applyFont="1" applyFill="1" applyBorder="1" applyAlignment="1" applyProtection="1">
      <alignment horizontal="center" vertical="center"/>
    </xf>
    <xf numFmtId="0" fontId="4" fillId="0" borderId="15" xfId="0" applyFont="1" applyBorder="1" applyAlignment="1" applyProtection="1">
      <alignment vertical="top"/>
    </xf>
    <xf numFmtId="177" fontId="4" fillId="0" borderId="0" xfId="2" applyNumberFormat="1" applyFont="1" applyProtection="1">
      <alignment vertical="center"/>
    </xf>
    <xf numFmtId="178" fontId="4" fillId="0" borderId="0" xfId="2" applyNumberFormat="1" applyFont="1" applyProtection="1">
      <alignment vertical="center"/>
    </xf>
    <xf numFmtId="182" fontId="4" fillId="0" borderId="0" xfId="2" applyNumberFormat="1" applyFont="1" applyProtection="1">
      <alignment vertical="center"/>
    </xf>
    <xf numFmtId="0" fontId="16" fillId="0" borderId="15" xfId="0" applyFont="1" applyBorder="1" applyProtection="1">
      <alignment vertical="center"/>
    </xf>
    <xf numFmtId="177" fontId="4" fillId="0" borderId="15" xfId="0" applyNumberFormat="1" applyFont="1" applyBorder="1" applyProtection="1">
      <alignment vertical="center"/>
    </xf>
    <xf numFmtId="178" fontId="4" fillId="0" borderId="15" xfId="0" applyNumberFormat="1" applyFont="1" applyBorder="1" applyProtection="1">
      <alignment vertical="center"/>
    </xf>
    <xf numFmtId="182" fontId="4" fillId="0" borderId="15" xfId="0" applyNumberFormat="1" applyFont="1" applyBorder="1" applyProtection="1">
      <alignment vertical="center"/>
    </xf>
    <xf numFmtId="177" fontId="4" fillId="0" borderId="0" xfId="0" applyNumberFormat="1" applyFont="1" applyProtection="1">
      <alignment vertical="center"/>
    </xf>
    <xf numFmtId="178" fontId="4" fillId="0" borderId="0" xfId="0" applyNumberFormat="1" applyFont="1" applyProtection="1">
      <alignment vertical="center"/>
    </xf>
    <xf numFmtId="182" fontId="4" fillId="0" borderId="0" xfId="0" applyNumberFormat="1" applyFont="1" applyProtection="1">
      <alignment vertical="center"/>
    </xf>
    <xf numFmtId="0" fontId="21" fillId="0" borderId="12" xfId="0" applyFont="1" applyBorder="1" applyAlignment="1" applyProtection="1">
      <alignment vertical="center" wrapText="1"/>
    </xf>
    <xf numFmtId="0" fontId="4" fillId="0" borderId="19" xfId="2" applyFont="1" applyBorder="1" applyProtection="1">
      <alignment vertical="center"/>
    </xf>
    <xf numFmtId="0" fontId="18" fillId="0" borderId="45" xfId="0" applyFont="1" applyBorder="1" applyAlignment="1" applyProtection="1">
      <alignment horizontal="left" vertical="center" wrapText="1"/>
    </xf>
    <xf numFmtId="0" fontId="18" fillId="0" borderId="23" xfId="0" applyFont="1" applyBorder="1" applyAlignment="1" applyProtection="1">
      <alignment horizontal="left" vertical="center" wrapText="1"/>
    </xf>
    <xf numFmtId="0" fontId="18" fillId="0" borderId="1" xfId="0" applyFont="1" applyBorder="1" applyAlignment="1" applyProtection="1">
      <alignment horizontal="left" vertical="center" wrapText="1"/>
    </xf>
    <xf numFmtId="0" fontId="18" fillId="0" borderId="45" xfId="0" applyFont="1" applyBorder="1" applyAlignment="1" applyProtection="1">
      <alignment horizontal="center" vertical="center" wrapText="1"/>
    </xf>
    <xf numFmtId="0" fontId="18" fillId="0" borderId="24" xfId="0" applyFont="1" applyBorder="1" applyAlignment="1" applyProtection="1">
      <alignment horizontal="left" vertical="center" wrapText="1"/>
    </xf>
    <xf numFmtId="0" fontId="18" fillId="0" borderId="23" xfId="0" applyFont="1" applyBorder="1" applyAlignment="1" applyProtection="1">
      <alignment horizontal="center" vertical="center" wrapText="1"/>
    </xf>
    <xf numFmtId="0" fontId="18" fillId="0" borderId="24" xfId="0" applyFont="1" applyBorder="1" applyAlignment="1" applyProtection="1">
      <alignment horizontal="center" vertical="center" wrapText="1"/>
    </xf>
    <xf numFmtId="0" fontId="18" fillId="0" borderId="23" xfId="2" applyFont="1" applyBorder="1" applyProtection="1">
      <alignment vertical="center"/>
    </xf>
    <xf numFmtId="0" fontId="18" fillId="0" borderId="51" xfId="2" applyFont="1" applyBorder="1" applyAlignment="1" applyProtection="1">
      <alignment vertical="center" wrapText="1"/>
    </xf>
    <xf numFmtId="180" fontId="4" fillId="0" borderId="46" xfId="0" applyNumberFormat="1" applyFont="1" applyBorder="1" applyProtection="1">
      <alignment vertical="center"/>
    </xf>
    <xf numFmtId="180" fontId="4" fillId="0" borderId="39" xfId="0" applyNumberFormat="1" applyFont="1" applyBorder="1" applyProtection="1">
      <alignment vertical="center"/>
    </xf>
    <xf numFmtId="0" fontId="4" fillId="0" borderId="15" xfId="2" applyFont="1" applyBorder="1" applyProtection="1">
      <alignment vertical="center"/>
    </xf>
    <xf numFmtId="0" fontId="4" fillId="0" borderId="16" xfId="2" applyFont="1" applyBorder="1" applyProtection="1">
      <alignment vertical="center"/>
    </xf>
    <xf numFmtId="0" fontId="4" fillId="0" borderId="13" xfId="2" applyFont="1" applyBorder="1" applyProtection="1">
      <alignment vertical="center"/>
    </xf>
    <xf numFmtId="49" fontId="4" fillId="0" borderId="0" xfId="0" applyNumberFormat="1" applyFont="1" applyAlignment="1" applyProtection="1">
      <alignment vertical="top"/>
    </xf>
    <xf numFmtId="181" fontId="16" fillId="0" borderId="16" xfId="0" applyNumberFormat="1" applyFont="1" applyBorder="1" applyProtection="1">
      <alignment vertical="center"/>
    </xf>
    <xf numFmtId="49" fontId="16" fillId="0" borderId="0" xfId="0" applyNumberFormat="1" applyFont="1" applyProtection="1">
      <alignment vertical="center"/>
    </xf>
    <xf numFmtId="0" fontId="28" fillId="0" borderId="12" xfId="0" applyFont="1" applyBorder="1" applyAlignment="1" applyProtection="1">
      <alignment horizontal="left" vertical="center" wrapText="1"/>
    </xf>
    <xf numFmtId="0" fontId="4" fillId="0" borderId="68" xfId="2" applyFont="1" applyBorder="1" applyProtection="1">
      <alignment vertical="center"/>
    </xf>
    <xf numFmtId="49" fontId="18" fillId="0" borderId="1" xfId="0" applyNumberFormat="1" applyFont="1" applyBorder="1" applyAlignment="1" applyProtection="1">
      <alignment horizontal="left" vertical="center"/>
    </xf>
    <xf numFmtId="49" fontId="18" fillId="0" borderId="24" xfId="0" applyNumberFormat="1" applyFont="1" applyBorder="1" applyAlignment="1" applyProtection="1">
      <alignment horizontal="left" vertical="center"/>
    </xf>
    <xf numFmtId="49" fontId="18" fillId="0" borderId="23" xfId="0" applyNumberFormat="1" applyFont="1" applyBorder="1" applyAlignment="1" applyProtection="1">
      <alignment horizontal="left" vertical="center"/>
    </xf>
    <xf numFmtId="49" fontId="18" fillId="0" borderId="36" xfId="0" applyNumberFormat="1" applyFont="1" applyBorder="1" applyAlignment="1" applyProtection="1">
      <alignment horizontal="left" vertical="center"/>
    </xf>
    <xf numFmtId="49" fontId="18" fillId="0" borderId="15" xfId="0" applyNumberFormat="1" applyFont="1" applyBorder="1" applyAlignment="1" applyProtection="1">
      <alignment horizontal="left" vertical="center"/>
    </xf>
    <xf numFmtId="49" fontId="18" fillId="0" borderId="17" xfId="0" applyNumberFormat="1" applyFont="1" applyBorder="1" applyAlignment="1" applyProtection="1">
      <alignment horizontal="left" vertical="center"/>
    </xf>
    <xf numFmtId="180" fontId="4" fillId="0" borderId="42" xfId="0" applyNumberFormat="1" applyFont="1" applyBorder="1" applyProtection="1">
      <alignment vertical="center"/>
    </xf>
    <xf numFmtId="180" fontId="4" fillId="0" borderId="63" xfId="0" applyNumberFormat="1" applyFont="1" applyBorder="1" applyProtection="1">
      <alignment vertical="center"/>
    </xf>
    <xf numFmtId="180" fontId="4" fillId="0" borderId="66" xfId="0" applyNumberFormat="1" applyFont="1" applyBorder="1" applyProtection="1">
      <alignment vertical="center"/>
    </xf>
    <xf numFmtId="178" fontId="4" fillId="0" borderId="12" xfId="0" applyNumberFormat="1" applyFont="1" applyBorder="1" applyProtection="1">
      <alignment vertical="center"/>
    </xf>
    <xf numFmtId="182" fontId="4" fillId="0" borderId="12" xfId="0" applyNumberFormat="1" applyFont="1" applyBorder="1" applyProtection="1">
      <alignment vertical="center"/>
    </xf>
    <xf numFmtId="182" fontId="4" fillId="0" borderId="12" xfId="0" applyNumberFormat="1" applyFont="1" applyBorder="1" applyAlignment="1" applyProtection="1">
      <alignment vertical="top"/>
    </xf>
    <xf numFmtId="178" fontId="4" fillId="0" borderId="12" xfId="0" applyNumberFormat="1" applyFont="1" applyBorder="1" applyAlignment="1" applyProtection="1">
      <alignment vertical="top"/>
    </xf>
    <xf numFmtId="49" fontId="4" fillId="0" borderId="15" xfId="0" applyNumberFormat="1" applyFont="1" applyBorder="1" applyProtection="1">
      <alignment vertical="center"/>
    </xf>
    <xf numFmtId="49" fontId="4" fillId="0" borderId="12" xfId="0" applyNumberFormat="1" applyFont="1" applyBorder="1" applyAlignment="1" applyProtection="1">
      <alignment vertical="top"/>
    </xf>
    <xf numFmtId="38" fontId="4" fillId="2" borderId="25" xfId="18" applyNumberFormat="1" applyFont="1" applyFill="1" applyBorder="1" applyAlignment="1" applyProtection="1">
      <alignment horizontal="right" vertical="center"/>
      <protection locked="0"/>
    </xf>
    <xf numFmtId="38" fontId="4" fillId="2" borderId="11" xfId="18" applyNumberFormat="1" applyFont="1" applyFill="1" applyBorder="1" applyAlignment="1" applyProtection="1">
      <alignment horizontal="right" vertical="center"/>
      <protection locked="0"/>
    </xf>
    <xf numFmtId="38" fontId="4" fillId="2" borderId="26" xfId="18" applyNumberFormat="1" applyFont="1" applyFill="1" applyBorder="1" applyAlignment="1" applyProtection="1">
      <alignment horizontal="right" vertical="center"/>
      <protection locked="0"/>
    </xf>
    <xf numFmtId="0" fontId="4" fillId="0" borderId="0" xfId="1" applyNumberFormat="1" applyFont="1" applyAlignment="1" applyProtection="1">
      <alignment horizontal="left" vertical="center"/>
    </xf>
    <xf numFmtId="0" fontId="18" fillId="0" borderId="0" xfId="0" applyFont="1" applyAlignment="1" applyProtection="1">
      <alignment horizontal="left" vertical="center"/>
    </xf>
    <xf numFmtId="0" fontId="19" fillId="0" borderId="0" xfId="0" applyFont="1" applyAlignment="1" applyProtection="1">
      <alignment vertical="top"/>
    </xf>
    <xf numFmtId="0" fontId="20" fillId="0" borderId="0" xfId="0" applyFont="1" applyProtection="1">
      <alignment vertical="center"/>
    </xf>
    <xf numFmtId="179" fontId="7" fillId="0" borderId="0" xfId="1" applyNumberFormat="1" applyFont="1" applyAlignment="1" applyProtection="1">
      <alignment vertical="top"/>
    </xf>
    <xf numFmtId="0" fontId="20" fillId="0" borderId="0" xfId="0" applyFont="1" applyAlignment="1" applyProtection="1">
      <alignment horizontal="left" vertical="center"/>
    </xf>
    <xf numFmtId="0" fontId="19" fillId="0" borderId="0" xfId="0" applyFont="1" applyProtection="1">
      <alignment vertical="center"/>
    </xf>
    <xf numFmtId="0" fontId="4" fillId="0" borderId="0" xfId="0" applyFont="1" applyAlignment="1" applyProtection="1">
      <alignment vertical="top" wrapText="1"/>
    </xf>
    <xf numFmtId="14" fontId="18" fillId="0" borderId="0" xfId="0" applyNumberFormat="1" applyFont="1" applyAlignment="1" applyProtection="1">
      <alignment horizontal="left" vertical="center"/>
    </xf>
    <xf numFmtId="0" fontId="14" fillId="0" borderId="0" xfId="0" applyFont="1" applyAlignment="1" applyProtection="1">
      <alignment horizontal="right" vertical="top"/>
    </xf>
    <xf numFmtId="0" fontId="18" fillId="0" borderId="0" xfId="0" applyFont="1" applyProtection="1">
      <alignment vertical="center"/>
    </xf>
    <xf numFmtId="0" fontId="4" fillId="0" borderId="27" xfId="0" applyFont="1" applyBorder="1" applyAlignment="1" applyProtection="1">
      <alignment horizontal="center" vertical="center" textRotation="255"/>
    </xf>
    <xf numFmtId="0" fontId="4" fillId="0" borderId="27" xfId="0" applyFont="1" applyBorder="1" applyAlignment="1" applyProtection="1">
      <alignment horizontal="center" vertical="center"/>
    </xf>
    <xf numFmtId="0" fontId="4" fillId="0" borderId="27" xfId="0" applyFont="1" applyBorder="1" applyAlignment="1" applyProtection="1">
      <alignment horizontal="center" vertical="center" wrapText="1"/>
    </xf>
    <xf numFmtId="0" fontId="18" fillId="0" borderId="27" xfId="0" applyFont="1" applyBorder="1" applyAlignment="1" applyProtection="1">
      <alignment horizontal="center" vertical="center" wrapText="1"/>
    </xf>
    <xf numFmtId="0" fontId="18" fillId="0" borderId="27" xfId="0" applyFont="1" applyBorder="1" applyAlignment="1" applyProtection="1">
      <alignment horizontal="center" vertical="center"/>
    </xf>
    <xf numFmtId="0" fontId="18" fillId="0" borderId="41" xfId="0" applyFont="1" applyBorder="1" applyProtection="1">
      <alignment vertical="center"/>
    </xf>
    <xf numFmtId="0" fontId="18" fillId="0" borderId="20" xfId="0" applyFont="1" applyBorder="1" applyProtection="1">
      <alignment vertical="center"/>
    </xf>
    <xf numFmtId="0" fontId="18" fillId="0" borderId="7" xfId="0" applyFont="1" applyBorder="1" applyProtection="1">
      <alignment vertical="center"/>
    </xf>
    <xf numFmtId="0" fontId="18" fillId="0" borderId="29" xfId="0" applyFont="1" applyBorder="1" applyProtection="1">
      <alignment vertical="center"/>
    </xf>
  </cellXfs>
  <cellStyles count="19">
    <cellStyle name="ハイパーリンク 2" xfId="15" xr:uid="{00000000-0005-0000-0000-000001000000}"/>
    <cellStyle name="桁区切り" xfId="18" builtinId="6"/>
    <cellStyle name="桁区切り 2" xfId="4" xr:uid="{00000000-0005-0000-0000-000003000000}"/>
    <cellStyle name="桁区切り 2 2" xfId="13" xr:uid="{00000000-0005-0000-0000-000004000000}"/>
    <cellStyle name="桁区切り 3" xfId="7" xr:uid="{00000000-0005-0000-0000-000005000000}"/>
    <cellStyle name="桁区切り 4" xfId="16" xr:uid="{00000000-0005-0000-0000-000006000000}"/>
    <cellStyle name="桁区切り 5" xfId="17" xr:uid="{00000000-0005-0000-0000-000007000000}"/>
    <cellStyle name="通貨 2" xfId="9" xr:uid="{00000000-0005-0000-0000-000008000000}"/>
    <cellStyle name="標準" xfId="0" builtinId="0"/>
    <cellStyle name="標準 2" xfId="10" xr:uid="{00000000-0005-0000-0000-00000A000000}"/>
    <cellStyle name="標準 3 3" xfId="3" xr:uid="{00000000-0005-0000-0000-00000B000000}"/>
    <cellStyle name="標準 4" xfId="8" xr:uid="{00000000-0005-0000-0000-00000C000000}"/>
    <cellStyle name="標準 5" xfId="2" xr:uid="{00000000-0005-0000-0000-00000D000000}"/>
    <cellStyle name="標準 5 2" xfId="1" xr:uid="{00000000-0005-0000-0000-00000E000000}"/>
    <cellStyle name="標準 5 2 2" xfId="6" xr:uid="{00000000-0005-0000-0000-00000F000000}"/>
    <cellStyle name="標準 5 2 2 2" xfId="12" xr:uid="{00000000-0005-0000-0000-000010000000}"/>
    <cellStyle name="標準 5 2 2 3" xfId="11" xr:uid="{00000000-0005-0000-0000-000011000000}"/>
    <cellStyle name="標準 8" xfId="14" xr:uid="{00000000-0005-0000-0000-000012000000}"/>
    <cellStyle name="標準 9" xfId="5" xr:uid="{00000000-0005-0000-0000-000013000000}"/>
  </cellStyles>
  <dxfs count="226">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CCEDFC"/>
      <color rgb="FFCCECFF"/>
      <color rgb="FFCCECFC"/>
      <color rgb="FFCCEDFF"/>
      <color rgb="FFFFCCFF"/>
      <color rgb="FFBFBFBF"/>
      <color rgb="FFFFE699"/>
      <color rgb="FFFFFF99"/>
      <color rgb="FFFFFF66"/>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01">
    <outlinePr summaryBelow="0"/>
    <pageSetUpPr fitToPage="1"/>
  </sheetPr>
  <dimension ref="A1:X402"/>
  <sheetViews>
    <sheetView showGridLines="0" tabSelected="1" topLeftCell="B1" zoomScaleNormal="100" workbookViewId="0">
      <selection activeCell="B1" sqref="B1"/>
    </sheetView>
  </sheetViews>
  <sheetFormatPr defaultRowHeight="13.5" x14ac:dyDescent="0.15"/>
  <cols>
    <col min="1" max="1" width="10.625" style="330" hidden="1" customWidth="1"/>
    <col min="2" max="3" width="1.625" style="145" customWidth="1"/>
    <col min="4" max="4" width="5.625" style="145" customWidth="1"/>
    <col min="5" max="6" width="6.625" style="145" customWidth="1"/>
    <col min="7" max="7" width="4.625" style="145" customWidth="1"/>
    <col min="8" max="8" width="6.25" style="145" customWidth="1"/>
    <col min="9" max="9" width="1.625" style="145" customWidth="1"/>
    <col min="10" max="10" width="5.25" style="145" customWidth="1"/>
    <col min="11" max="11" width="3.625" style="145" customWidth="1"/>
    <col min="12" max="12" width="6.5" style="145" customWidth="1"/>
    <col min="13" max="13" width="6.625" style="145" customWidth="1"/>
    <col min="14" max="14" width="9.75" style="145" customWidth="1"/>
    <col min="15" max="15" width="6.625" style="145" customWidth="1"/>
    <col min="16" max="16" width="24.875" style="145" customWidth="1"/>
    <col min="17" max="19" width="6.625" style="145" customWidth="1"/>
    <col min="20" max="20" width="9.5" style="145" customWidth="1"/>
    <col min="21" max="22" width="14.75" style="145" customWidth="1"/>
    <col min="23" max="23" width="2.625" style="145" customWidth="1"/>
    <col min="24" max="16384" width="9" style="145"/>
  </cols>
  <sheetData>
    <row r="1" spans="1:23" ht="30" customHeight="1" x14ac:dyDescent="0.15">
      <c r="A1" s="142" t="s">
        <v>258</v>
      </c>
      <c r="B1" s="143"/>
      <c r="C1" s="144" t="s">
        <v>191</v>
      </c>
      <c r="D1" s="144"/>
      <c r="U1" s="146"/>
      <c r="V1" s="147">
        <v>45292</v>
      </c>
      <c r="W1" s="147"/>
    </row>
    <row r="2" spans="1:23" ht="15" hidden="1" customHeight="1" x14ac:dyDescent="0.15">
      <c r="A2" s="142" t="s">
        <v>37</v>
      </c>
      <c r="B2" s="143"/>
      <c r="C2" s="148"/>
      <c r="D2" s="148"/>
      <c r="E2" s="148"/>
      <c r="F2" s="148"/>
      <c r="G2" s="148"/>
      <c r="H2" s="148"/>
    </row>
    <row r="3" spans="1:23" ht="32.1" customHeight="1" x14ac:dyDescent="0.15">
      <c r="A3" s="149">
        <v>2024.01</v>
      </c>
      <c r="B3" s="149"/>
      <c r="C3" s="150" t="s">
        <v>192</v>
      </c>
      <c r="D3" s="150"/>
      <c r="E3" s="150"/>
      <c r="F3" s="150"/>
      <c r="G3" s="150"/>
      <c r="H3" s="150"/>
      <c r="I3" s="150"/>
      <c r="J3" s="150"/>
      <c r="K3" s="150"/>
      <c r="L3" s="150"/>
      <c r="M3" s="150"/>
      <c r="N3" s="150"/>
      <c r="O3" s="150"/>
      <c r="P3" s="150"/>
      <c r="Q3" s="150"/>
      <c r="R3" s="150"/>
      <c r="S3" s="150"/>
      <c r="T3" s="150"/>
      <c r="U3" s="150"/>
      <c r="V3" s="150"/>
      <c r="W3" s="151"/>
    </row>
    <row r="4" spans="1:23" ht="5.25" customHeight="1" x14ac:dyDescent="0.15">
      <c r="A4" s="149"/>
      <c r="B4" s="149"/>
      <c r="C4" s="152"/>
      <c r="D4" s="153"/>
      <c r="E4" s="153"/>
      <c r="F4" s="153"/>
      <c r="G4" s="153"/>
      <c r="H4" s="153"/>
      <c r="I4" s="153"/>
      <c r="J4" s="153"/>
      <c r="K4" s="153"/>
      <c r="L4" s="153"/>
      <c r="M4" s="153"/>
      <c r="N4" s="153"/>
      <c r="O4" s="153"/>
      <c r="P4" s="153"/>
      <c r="Q4" s="153"/>
      <c r="R4" s="153"/>
      <c r="S4" s="153"/>
      <c r="T4" s="153"/>
      <c r="U4" s="153"/>
      <c r="V4" s="153"/>
      <c r="W4" s="154"/>
    </row>
    <row r="5" spans="1:23" ht="15" customHeight="1" x14ac:dyDescent="0.15">
      <c r="A5" s="149"/>
      <c r="B5" s="155"/>
      <c r="C5" s="156" t="s">
        <v>23</v>
      </c>
      <c r="D5" s="157"/>
      <c r="E5" s="157"/>
      <c r="F5" s="157"/>
      <c r="G5" s="157"/>
      <c r="H5" s="157"/>
      <c r="I5" s="157"/>
      <c r="J5" s="157"/>
      <c r="K5" s="157"/>
      <c r="L5" s="157"/>
      <c r="M5" s="157"/>
      <c r="N5" s="157"/>
      <c r="O5" s="157"/>
      <c r="P5" s="157"/>
      <c r="Q5" s="157"/>
      <c r="R5" s="157"/>
      <c r="S5" s="157"/>
      <c r="T5" s="157"/>
      <c r="U5" s="157"/>
      <c r="V5" s="157"/>
      <c r="W5" s="158"/>
    </row>
    <row r="6" spans="1:23" ht="15" customHeight="1" x14ac:dyDescent="0.15">
      <c r="A6" s="149"/>
      <c r="B6" s="149"/>
      <c r="C6" s="156" t="s">
        <v>24</v>
      </c>
      <c r="D6" s="157"/>
      <c r="E6" s="157"/>
      <c r="F6" s="157"/>
      <c r="G6" s="157"/>
      <c r="H6" s="157"/>
      <c r="I6" s="157"/>
      <c r="J6" s="157"/>
      <c r="K6" s="157"/>
      <c r="L6" s="157"/>
      <c r="M6" s="157"/>
      <c r="N6" s="157"/>
      <c r="O6" s="157"/>
      <c r="P6" s="157"/>
      <c r="Q6" s="157"/>
      <c r="R6" s="157"/>
      <c r="S6" s="157"/>
      <c r="T6" s="157"/>
      <c r="U6" s="157"/>
      <c r="V6" s="157"/>
      <c r="W6" s="158"/>
    </row>
    <row r="7" spans="1:23" ht="15" customHeight="1" x14ac:dyDescent="0.15">
      <c r="A7" s="149"/>
      <c r="B7" s="149"/>
      <c r="C7" s="156" t="s">
        <v>25</v>
      </c>
      <c r="D7" s="157"/>
      <c r="E7" s="157"/>
      <c r="F7" s="157"/>
      <c r="G7" s="157"/>
      <c r="H7" s="157"/>
      <c r="I7" s="157"/>
      <c r="J7" s="157"/>
      <c r="K7" s="157"/>
      <c r="L7" s="157"/>
      <c r="M7" s="157"/>
      <c r="N7" s="157"/>
      <c r="O7" s="157"/>
      <c r="P7" s="157"/>
      <c r="Q7" s="157"/>
      <c r="R7" s="157"/>
      <c r="S7" s="157"/>
      <c r="T7" s="157"/>
      <c r="U7" s="157"/>
      <c r="V7" s="157"/>
      <c r="W7" s="158"/>
    </row>
    <row r="8" spans="1:23" ht="15" hidden="1" customHeight="1" x14ac:dyDescent="0.15">
      <c r="A8" s="149"/>
      <c r="B8" s="149"/>
      <c r="C8" s="156"/>
      <c r="D8" s="157"/>
      <c r="E8" s="157"/>
      <c r="F8" s="157"/>
      <c r="G8" s="157"/>
      <c r="H8" s="157"/>
      <c r="I8" s="157"/>
      <c r="J8" s="157"/>
      <c r="K8" s="157"/>
      <c r="L8" s="157"/>
      <c r="M8" s="157"/>
      <c r="N8" s="157"/>
      <c r="O8" s="157"/>
      <c r="P8" s="157"/>
      <c r="Q8" s="157"/>
      <c r="R8" s="157"/>
      <c r="S8" s="157"/>
      <c r="T8" s="157"/>
      <c r="U8" s="157"/>
      <c r="V8" s="157"/>
      <c r="W8" s="158"/>
    </row>
    <row r="9" spans="1:23" ht="7.5" customHeight="1" x14ac:dyDescent="0.15">
      <c r="A9" s="149"/>
      <c r="B9" s="149"/>
      <c r="C9" s="159"/>
      <c r="D9" s="160"/>
      <c r="E9" s="160"/>
      <c r="F9" s="160"/>
      <c r="G9" s="160"/>
      <c r="H9" s="160"/>
      <c r="I9" s="160"/>
      <c r="J9" s="160"/>
      <c r="K9" s="160"/>
      <c r="L9" s="160"/>
      <c r="M9" s="160"/>
      <c r="N9" s="160"/>
      <c r="O9" s="160"/>
      <c r="P9" s="160"/>
      <c r="Q9" s="160"/>
      <c r="R9" s="160"/>
      <c r="S9" s="160"/>
      <c r="T9" s="160"/>
      <c r="U9" s="160"/>
      <c r="V9" s="160"/>
      <c r="W9" s="161"/>
    </row>
    <row r="10" spans="1:23" ht="27" customHeight="1" x14ac:dyDescent="0.15">
      <c r="A10" s="149"/>
      <c r="B10" s="149"/>
    </row>
    <row r="11" spans="1:23" ht="15.6" hidden="1" customHeight="1" x14ac:dyDescent="0.15">
      <c r="A11" s="149"/>
      <c r="B11" s="149"/>
    </row>
    <row r="12" spans="1:23" ht="15.6" hidden="1" customHeight="1" x14ac:dyDescent="0.15">
      <c r="A12" s="149"/>
      <c r="B12" s="149"/>
    </row>
    <row r="13" spans="1:23" ht="20.100000000000001" customHeight="1" x14ac:dyDescent="0.15">
      <c r="A13" s="162"/>
      <c r="B13" s="149"/>
      <c r="C13" s="163" t="s">
        <v>26</v>
      </c>
      <c r="D13" s="164"/>
      <c r="E13" s="164"/>
      <c r="F13" s="164"/>
      <c r="G13" s="164"/>
      <c r="H13" s="165"/>
    </row>
    <row r="14" spans="1:23" ht="15.75" customHeight="1" x14ac:dyDescent="0.15">
      <c r="A14" s="162"/>
      <c r="B14" s="149"/>
      <c r="C14" s="166"/>
      <c r="D14" s="167"/>
      <c r="E14" s="167"/>
      <c r="F14" s="167"/>
      <c r="G14" s="167"/>
      <c r="H14" s="167"/>
      <c r="I14" s="168"/>
      <c r="J14" s="168"/>
      <c r="K14" s="168"/>
      <c r="L14" s="168"/>
      <c r="M14" s="168"/>
      <c r="N14" s="168"/>
      <c r="O14" s="168"/>
      <c r="P14" s="168"/>
      <c r="Q14" s="168"/>
      <c r="R14" s="168"/>
      <c r="S14" s="168"/>
      <c r="T14" s="168"/>
      <c r="U14" s="168"/>
      <c r="V14" s="168"/>
      <c r="W14" s="169"/>
    </row>
    <row r="15" spans="1:23" ht="15.75" hidden="1" customHeight="1" x14ac:dyDescent="0.15">
      <c r="A15" s="162"/>
      <c r="B15" s="149"/>
      <c r="C15" s="166"/>
      <c r="D15" s="167"/>
      <c r="E15" s="167"/>
      <c r="F15" s="167"/>
      <c r="G15" s="167"/>
      <c r="H15" s="167"/>
      <c r="I15" s="170"/>
      <c r="J15" s="170"/>
      <c r="K15" s="170"/>
      <c r="L15" s="170"/>
      <c r="M15" s="170"/>
      <c r="N15" s="170"/>
      <c r="O15" s="170"/>
      <c r="P15" s="170"/>
      <c r="Q15" s="170"/>
      <c r="R15" s="170"/>
      <c r="S15" s="170"/>
      <c r="T15" s="170"/>
      <c r="U15" s="170"/>
      <c r="V15" s="170"/>
      <c r="W15" s="171"/>
    </row>
    <row r="16" spans="1:23" ht="15.75" hidden="1" customHeight="1" x14ac:dyDescent="0.15">
      <c r="A16" s="162"/>
      <c r="B16" s="149"/>
      <c r="C16" s="166"/>
      <c r="D16" s="167"/>
      <c r="E16" s="167"/>
      <c r="F16" s="167"/>
      <c r="G16" s="167"/>
      <c r="H16" s="167"/>
      <c r="I16" s="170"/>
      <c r="J16" s="170"/>
      <c r="K16" s="170"/>
      <c r="L16" s="170"/>
      <c r="M16" s="170"/>
      <c r="N16" s="170"/>
      <c r="O16" s="170"/>
      <c r="P16" s="170"/>
      <c r="Q16" s="170"/>
      <c r="R16" s="170"/>
      <c r="S16" s="170"/>
      <c r="T16" s="170"/>
      <c r="U16" s="170"/>
      <c r="V16" s="170"/>
      <c r="W16" s="171"/>
    </row>
    <row r="17" spans="1:23" ht="15.75" hidden="1" customHeight="1" x14ac:dyDescent="0.15">
      <c r="A17" s="162"/>
      <c r="B17" s="149"/>
      <c r="C17" s="166"/>
      <c r="D17" s="167"/>
      <c r="E17" s="167"/>
      <c r="F17" s="167"/>
      <c r="G17" s="167"/>
      <c r="H17" s="167"/>
      <c r="I17" s="170"/>
      <c r="J17" s="170"/>
      <c r="K17" s="170"/>
      <c r="L17" s="170"/>
      <c r="M17" s="170"/>
      <c r="N17" s="170"/>
      <c r="O17" s="170"/>
      <c r="P17" s="170"/>
      <c r="Q17" s="170"/>
      <c r="R17" s="170"/>
      <c r="S17" s="170"/>
      <c r="T17" s="170"/>
      <c r="U17" s="170"/>
      <c r="V17" s="170"/>
      <c r="W17" s="171"/>
    </row>
    <row r="18" spans="1:23" ht="15.75" hidden="1" customHeight="1" x14ac:dyDescent="0.15">
      <c r="A18" s="162"/>
      <c r="B18" s="149"/>
      <c r="C18" s="166"/>
      <c r="D18" s="167"/>
      <c r="E18" s="167"/>
      <c r="F18" s="167"/>
      <c r="G18" s="167"/>
      <c r="H18" s="167"/>
      <c r="I18" s="170"/>
      <c r="J18" s="170"/>
      <c r="K18" s="170"/>
      <c r="L18" s="170"/>
      <c r="M18" s="170"/>
      <c r="N18" s="170"/>
      <c r="O18" s="170"/>
      <c r="P18" s="170"/>
      <c r="Q18" s="170"/>
      <c r="R18" s="170"/>
      <c r="S18" s="170"/>
      <c r="T18" s="170"/>
      <c r="U18" s="170"/>
      <c r="V18" s="170"/>
      <c r="W18" s="171"/>
    </row>
    <row r="19" spans="1:23" ht="15.75" hidden="1" customHeight="1" x14ac:dyDescent="0.15">
      <c r="A19" s="162"/>
      <c r="B19" s="149"/>
      <c r="C19" s="166"/>
      <c r="D19" s="167"/>
      <c r="E19" s="167"/>
      <c r="F19" s="167"/>
      <c r="G19" s="167"/>
      <c r="H19" s="167"/>
      <c r="I19" s="170"/>
      <c r="J19" s="170"/>
      <c r="K19" s="170"/>
      <c r="L19" s="170"/>
      <c r="M19" s="170"/>
      <c r="N19" s="170"/>
      <c r="O19" s="170"/>
      <c r="P19" s="170"/>
      <c r="Q19" s="170"/>
      <c r="R19" s="170"/>
      <c r="S19" s="170"/>
      <c r="T19" s="170"/>
      <c r="U19" s="170"/>
      <c r="V19" s="170"/>
      <c r="W19" s="171"/>
    </row>
    <row r="20" spans="1:23" ht="20.100000000000001" customHeight="1" x14ac:dyDescent="0.15">
      <c r="A20" s="162">
        <f>IF(ISBLANK($I20), 1001, 0)</f>
        <v>1001</v>
      </c>
      <c r="B20" s="149"/>
      <c r="C20" s="172"/>
      <c r="D20" s="173">
        <v>1</v>
      </c>
      <c r="E20" s="145" t="s">
        <v>0</v>
      </c>
      <c r="I20" s="81"/>
      <c r="J20" s="82"/>
      <c r="K20" s="82"/>
      <c r="L20" s="82"/>
      <c r="M20" s="82"/>
      <c r="N20" s="170"/>
      <c r="O20" s="170"/>
      <c r="P20" s="170"/>
      <c r="Q20" s="170"/>
      <c r="R20" s="170"/>
      <c r="S20" s="170"/>
      <c r="T20" s="170"/>
      <c r="U20" s="170"/>
      <c r="V20" s="170"/>
      <c r="W20" s="171"/>
    </row>
    <row r="21" spans="1:23" ht="20.100000000000001" customHeight="1" x14ac:dyDescent="0.15">
      <c r="A21" s="162"/>
      <c r="B21" s="149"/>
      <c r="C21" s="172"/>
      <c r="D21" s="173"/>
      <c r="E21" s="170"/>
      <c r="F21" s="170"/>
      <c r="G21" s="170"/>
      <c r="H21" s="170"/>
      <c r="I21" s="174"/>
      <c r="J21" s="175" t="s">
        <v>66</v>
      </c>
      <c r="K21" s="176"/>
      <c r="L21" s="176"/>
      <c r="M21" s="176"/>
      <c r="N21" s="176"/>
      <c r="O21" s="176"/>
      <c r="P21" s="176"/>
      <c r="Q21" s="176"/>
      <c r="R21" s="176"/>
      <c r="S21" s="176"/>
      <c r="T21" s="176"/>
      <c r="U21" s="176"/>
      <c r="V21" s="176"/>
      <c r="W21" s="171"/>
    </row>
    <row r="22" spans="1:23" ht="20.100000000000001" customHeight="1" x14ac:dyDescent="0.15">
      <c r="A22" s="162">
        <f>IF(AND(I22&lt;&gt;"", OR(ISERROR(FIND("@"&amp;LEFT(I22,3)&amp;"@", 都道府県3))=FALSE, ISERROR(FIND("@"&amp;LEFT(I22,4)&amp;"@",都道府県4))=FALSE))=FALSE, 1001, 0)</f>
        <v>1001</v>
      </c>
      <c r="B22" s="149"/>
      <c r="C22" s="172"/>
      <c r="D22" s="173">
        <v>2</v>
      </c>
      <c r="E22" s="145" t="s">
        <v>1</v>
      </c>
      <c r="I22" s="83"/>
      <c r="J22" s="83"/>
      <c r="K22" s="83"/>
      <c r="L22" s="83"/>
      <c r="M22" s="83"/>
      <c r="N22" s="83"/>
      <c r="O22" s="83"/>
      <c r="P22" s="83"/>
      <c r="Q22" s="83"/>
      <c r="R22" s="83"/>
      <c r="S22" s="83"/>
      <c r="T22" s="83"/>
      <c r="U22" s="83"/>
      <c r="V22" s="83"/>
      <c r="W22" s="171"/>
    </row>
    <row r="23" spans="1:23" ht="20.100000000000001" customHeight="1" x14ac:dyDescent="0.15">
      <c r="A23" s="162"/>
      <c r="B23" s="149"/>
      <c r="C23" s="172"/>
      <c r="D23" s="173"/>
      <c r="E23" s="170"/>
      <c r="F23" s="170"/>
      <c r="G23" s="170"/>
      <c r="H23" s="170"/>
      <c r="I23" s="177"/>
      <c r="J23" s="175" t="s">
        <v>16</v>
      </c>
      <c r="K23" s="176"/>
      <c r="L23" s="176"/>
      <c r="M23" s="176"/>
      <c r="N23" s="176"/>
      <c r="O23" s="176"/>
      <c r="P23" s="176"/>
      <c r="Q23" s="176"/>
      <c r="R23" s="176"/>
      <c r="S23" s="176"/>
      <c r="T23" s="176"/>
      <c r="U23" s="176"/>
      <c r="V23" s="176"/>
      <c r="W23" s="171"/>
    </row>
    <row r="24" spans="1:23" ht="20.100000000000001" customHeight="1" x14ac:dyDescent="0.15">
      <c r="A24" s="162">
        <f>IF(ISBLANK($I24), 1001, 0)</f>
        <v>1001</v>
      </c>
      <c r="B24" s="149"/>
      <c r="C24" s="172"/>
      <c r="D24" s="173">
        <v>3</v>
      </c>
      <c r="E24" s="145" t="s">
        <v>2</v>
      </c>
      <c r="I24" s="72"/>
      <c r="J24" s="72"/>
      <c r="K24" s="72"/>
      <c r="L24" s="72"/>
      <c r="M24" s="72"/>
      <c r="N24" s="72"/>
      <c r="O24" s="72"/>
      <c r="P24" s="72"/>
      <c r="Q24" s="72"/>
      <c r="R24" s="72"/>
      <c r="S24" s="72"/>
      <c r="T24" s="72"/>
      <c r="U24" s="72"/>
      <c r="V24" s="72"/>
      <c r="W24" s="171"/>
    </row>
    <row r="25" spans="1:23" ht="20.100000000000001" customHeight="1" x14ac:dyDescent="0.15">
      <c r="A25" s="162"/>
      <c r="B25" s="149"/>
      <c r="C25" s="178"/>
      <c r="D25" s="170"/>
      <c r="E25" s="170"/>
      <c r="F25" s="170"/>
      <c r="G25" s="170"/>
      <c r="H25" s="170"/>
      <c r="I25" s="174"/>
      <c r="J25" s="175" t="s">
        <v>67</v>
      </c>
      <c r="K25" s="176"/>
      <c r="L25" s="176"/>
      <c r="M25" s="176"/>
      <c r="N25" s="176"/>
      <c r="O25" s="176"/>
      <c r="P25" s="176"/>
      <c r="Q25" s="176"/>
      <c r="R25" s="176"/>
      <c r="S25" s="176"/>
      <c r="T25" s="176"/>
      <c r="U25" s="176"/>
      <c r="V25" s="176"/>
      <c r="W25" s="171"/>
    </row>
    <row r="26" spans="1:23" ht="20.100000000000001" customHeight="1" x14ac:dyDescent="0.15">
      <c r="A26" s="162">
        <f>IF(ISBLANK($I26), 1001, 0)</f>
        <v>1001</v>
      </c>
      <c r="B26" s="149"/>
      <c r="C26" s="172"/>
      <c r="D26" s="173">
        <v>4</v>
      </c>
      <c r="E26" s="145" t="s">
        <v>3</v>
      </c>
      <c r="I26" s="72"/>
      <c r="J26" s="72"/>
      <c r="K26" s="72"/>
      <c r="L26" s="72"/>
      <c r="M26" s="72"/>
      <c r="N26" s="72"/>
      <c r="O26" s="72"/>
      <c r="P26" s="72"/>
      <c r="Q26" s="72"/>
      <c r="R26" s="72"/>
      <c r="S26" s="72"/>
      <c r="T26" s="72"/>
      <c r="U26" s="72"/>
      <c r="V26" s="72"/>
      <c r="W26" s="171"/>
    </row>
    <row r="27" spans="1:23" ht="20.100000000000001" customHeight="1" x14ac:dyDescent="0.15">
      <c r="A27" s="162"/>
      <c r="B27" s="149"/>
      <c r="C27" s="178"/>
      <c r="D27" s="170"/>
      <c r="E27" s="170"/>
      <c r="F27" s="170"/>
      <c r="G27" s="170"/>
      <c r="H27" s="170"/>
      <c r="I27" s="174"/>
      <c r="J27" s="175" t="s">
        <v>68</v>
      </c>
      <c r="K27" s="176"/>
      <c r="L27" s="176"/>
      <c r="M27" s="176"/>
      <c r="N27" s="176"/>
      <c r="O27" s="176"/>
      <c r="P27" s="176"/>
      <c r="Q27" s="176"/>
      <c r="R27" s="176"/>
      <c r="S27" s="176"/>
      <c r="T27" s="176"/>
      <c r="U27" s="176"/>
      <c r="V27" s="176"/>
      <c r="W27" s="179"/>
    </row>
    <row r="28" spans="1:23" ht="20.100000000000001" customHeight="1" x14ac:dyDescent="0.15">
      <c r="A28" s="162">
        <f>IF(ISBLANK($I28), 1001, 0)</f>
        <v>1001</v>
      </c>
      <c r="B28" s="149"/>
      <c r="C28" s="172"/>
      <c r="D28" s="173">
        <v>5</v>
      </c>
      <c r="E28" s="145" t="s">
        <v>21</v>
      </c>
      <c r="I28" s="72"/>
      <c r="J28" s="72"/>
      <c r="K28" s="72"/>
      <c r="L28" s="72"/>
      <c r="M28" s="72"/>
      <c r="N28" s="72"/>
      <c r="O28" s="72"/>
      <c r="P28" s="72"/>
      <c r="Q28" s="72"/>
      <c r="R28" s="72"/>
      <c r="S28" s="72"/>
      <c r="T28" s="72"/>
      <c r="U28" s="72"/>
      <c r="V28" s="72"/>
      <c r="W28" s="171"/>
    </row>
    <row r="29" spans="1:23" ht="20.100000000000001" customHeight="1" x14ac:dyDescent="0.15">
      <c r="A29" s="162"/>
      <c r="B29" s="149"/>
      <c r="C29" s="178"/>
      <c r="D29" s="170"/>
      <c r="E29" s="170"/>
      <c r="F29" s="170"/>
      <c r="G29" s="170"/>
      <c r="H29" s="170"/>
      <c r="I29" s="174"/>
      <c r="J29" s="175" t="s">
        <v>17</v>
      </c>
      <c r="K29" s="176"/>
      <c r="L29" s="176"/>
      <c r="M29" s="176"/>
      <c r="N29" s="176"/>
      <c r="O29" s="176"/>
      <c r="P29" s="176"/>
      <c r="Q29" s="176"/>
      <c r="R29" s="176"/>
      <c r="S29" s="176"/>
      <c r="T29" s="176"/>
      <c r="U29" s="176"/>
      <c r="V29" s="176"/>
      <c r="W29" s="179"/>
    </row>
    <row r="30" spans="1:23" ht="20.100000000000001" customHeight="1" x14ac:dyDescent="0.15">
      <c r="A30" s="162">
        <f>IF(ISBLANK($I30), 1001, 0)</f>
        <v>1001</v>
      </c>
      <c r="B30" s="149"/>
      <c r="C30" s="172"/>
      <c r="D30" s="173">
        <v>6</v>
      </c>
      <c r="E30" s="145" t="s">
        <v>4</v>
      </c>
      <c r="I30" s="72"/>
      <c r="J30" s="72"/>
      <c r="K30" s="72"/>
      <c r="L30" s="72"/>
      <c r="M30" s="72"/>
      <c r="N30" s="72"/>
      <c r="O30" s="72"/>
      <c r="P30" s="72"/>
      <c r="Q30" s="72"/>
      <c r="R30" s="72"/>
      <c r="S30" s="72"/>
      <c r="T30" s="72"/>
      <c r="U30" s="72"/>
      <c r="V30" s="72"/>
      <c r="W30" s="171"/>
    </row>
    <row r="31" spans="1:23" ht="20.100000000000001" customHeight="1" x14ac:dyDescent="0.15">
      <c r="A31" s="162"/>
      <c r="B31" s="149"/>
      <c r="C31" s="178"/>
      <c r="D31" s="170"/>
      <c r="E31" s="170"/>
      <c r="F31" s="170"/>
      <c r="G31" s="170"/>
      <c r="H31" s="170"/>
      <c r="I31" s="174"/>
      <c r="J31" s="175" t="s">
        <v>11</v>
      </c>
      <c r="K31" s="176"/>
      <c r="L31" s="176"/>
      <c r="M31" s="176"/>
      <c r="N31" s="176"/>
      <c r="O31" s="176"/>
      <c r="P31" s="176"/>
      <c r="Q31" s="176"/>
      <c r="R31" s="176"/>
      <c r="S31" s="176"/>
      <c r="T31" s="176"/>
      <c r="U31" s="176"/>
      <c r="V31" s="176"/>
      <c r="W31" s="179"/>
    </row>
    <row r="32" spans="1:23" ht="20.100000000000001" customHeight="1" x14ac:dyDescent="0.15">
      <c r="A32" s="162">
        <f>IF(ISBLANK($I32), 1001, 0)</f>
        <v>1001</v>
      </c>
      <c r="B32" s="149"/>
      <c r="C32" s="172"/>
      <c r="D32" s="173">
        <v>7</v>
      </c>
      <c r="E32" s="145" t="s">
        <v>5</v>
      </c>
      <c r="I32" s="72"/>
      <c r="J32" s="72"/>
      <c r="K32" s="72"/>
      <c r="L32" s="72"/>
      <c r="M32" s="72"/>
      <c r="N32" s="72"/>
      <c r="O32" s="72"/>
      <c r="P32" s="72"/>
      <c r="Q32" s="72"/>
      <c r="R32" s="72"/>
      <c r="S32" s="72"/>
      <c r="T32" s="72"/>
      <c r="U32" s="72"/>
      <c r="V32" s="72"/>
      <c r="W32" s="171"/>
    </row>
    <row r="33" spans="1:23" ht="20.100000000000001" customHeight="1" x14ac:dyDescent="0.15">
      <c r="A33" s="162"/>
      <c r="B33" s="149"/>
      <c r="C33" s="178"/>
      <c r="D33" s="170"/>
      <c r="E33" s="170"/>
      <c r="F33" s="170"/>
      <c r="G33" s="170"/>
      <c r="H33" s="170"/>
      <c r="I33" s="174"/>
      <c r="J33" s="175" t="s">
        <v>12</v>
      </c>
      <c r="K33" s="176"/>
      <c r="L33" s="176"/>
      <c r="M33" s="176"/>
      <c r="N33" s="176"/>
      <c r="O33" s="176"/>
      <c r="P33" s="176"/>
      <c r="Q33" s="176"/>
      <c r="R33" s="176"/>
      <c r="S33" s="176"/>
      <c r="T33" s="176"/>
      <c r="U33" s="176"/>
      <c r="V33" s="176"/>
      <c r="W33" s="171"/>
    </row>
    <row r="34" spans="1:23" ht="20.100000000000001" customHeight="1" x14ac:dyDescent="0.15">
      <c r="A34" s="162">
        <f>IF(NOT(AND(I34&lt;&gt;"",ISNUMBER(VALUE(SUBSTITUTE(I34,"-",""))))), 1001, 0)</f>
        <v>1001</v>
      </c>
      <c r="B34" s="149"/>
      <c r="C34" s="172"/>
      <c r="D34" s="173">
        <v>8</v>
      </c>
      <c r="E34" s="145" t="s">
        <v>6</v>
      </c>
      <c r="I34" s="72"/>
      <c r="J34" s="72"/>
      <c r="K34" s="72"/>
      <c r="L34" s="72"/>
      <c r="M34" s="72"/>
      <c r="N34" s="170"/>
      <c r="O34" s="170"/>
      <c r="P34" s="170"/>
      <c r="Q34" s="170"/>
      <c r="R34" s="170"/>
      <c r="S34" s="170"/>
      <c r="T34" s="170"/>
      <c r="U34" s="170"/>
      <c r="V34" s="170"/>
      <c r="W34" s="171"/>
    </row>
    <row r="35" spans="1:23" ht="20.100000000000001" customHeight="1" x14ac:dyDescent="0.15">
      <c r="A35" s="162"/>
      <c r="B35" s="149"/>
      <c r="C35" s="178"/>
      <c r="D35" s="170"/>
      <c r="E35" s="170"/>
      <c r="F35" s="170"/>
      <c r="G35" s="170"/>
      <c r="H35" s="170"/>
      <c r="I35" s="174"/>
      <c r="J35" s="175" t="s">
        <v>69</v>
      </c>
      <c r="K35" s="176"/>
      <c r="L35" s="176"/>
      <c r="M35" s="176"/>
      <c r="N35" s="176"/>
      <c r="O35" s="176"/>
      <c r="P35" s="176"/>
      <c r="Q35" s="176"/>
      <c r="R35" s="176"/>
      <c r="S35" s="176"/>
      <c r="T35" s="176"/>
      <c r="U35" s="176"/>
      <c r="V35" s="176"/>
      <c r="W35" s="171"/>
    </row>
    <row r="36" spans="1:23" ht="20.100000000000001" customHeight="1" x14ac:dyDescent="0.15">
      <c r="A36" s="162">
        <f>IF(OR(AND(I36&lt;&gt;"",NOT(ISNUMBER(VALUE(SUBSTITUTE(I36,"-",""))))), AND($I63="しない",ISBLANK($I36))), 1001, 0)</f>
        <v>0</v>
      </c>
      <c r="B36" s="149"/>
      <c r="C36" s="172"/>
      <c r="D36" s="173">
        <v>9</v>
      </c>
      <c r="E36" s="145" t="s">
        <v>7</v>
      </c>
      <c r="I36" s="72"/>
      <c r="J36" s="72"/>
      <c r="K36" s="72"/>
      <c r="L36" s="72"/>
      <c r="M36" s="72"/>
      <c r="N36" s="170"/>
      <c r="O36" s="170"/>
      <c r="P36" s="170"/>
      <c r="Q36" s="170"/>
      <c r="R36" s="170"/>
      <c r="S36" s="170"/>
      <c r="T36" s="170"/>
      <c r="U36" s="170"/>
      <c r="V36" s="170"/>
      <c r="W36" s="171"/>
    </row>
    <row r="37" spans="1:23" ht="20.100000000000001" customHeight="1" x14ac:dyDescent="0.15">
      <c r="A37" s="162"/>
      <c r="B37" s="149"/>
      <c r="C37" s="178"/>
      <c r="D37" s="170"/>
      <c r="E37" s="170"/>
      <c r="F37" s="170"/>
      <c r="G37" s="170"/>
      <c r="H37" s="170"/>
      <c r="I37" s="174"/>
      <c r="J37" s="175" t="s">
        <v>69</v>
      </c>
      <c r="K37" s="176"/>
      <c r="L37" s="176"/>
      <c r="M37" s="176"/>
      <c r="N37" s="176"/>
      <c r="O37" s="176"/>
      <c r="P37" s="176"/>
      <c r="Q37" s="176"/>
      <c r="R37" s="176"/>
      <c r="S37" s="176"/>
      <c r="T37" s="176"/>
      <c r="U37" s="176"/>
      <c r="V37" s="176"/>
      <c r="W37" s="171"/>
    </row>
    <row r="38" spans="1:23" ht="20.100000000000001" customHeight="1" x14ac:dyDescent="0.15">
      <c r="A38" s="149">
        <f>IF(AND($I63="しない",ISBLANK($I38)), 1001, 0)</f>
        <v>0</v>
      </c>
      <c r="B38" s="149"/>
      <c r="C38" s="172"/>
      <c r="D38" s="173">
        <v>10</v>
      </c>
      <c r="E38" s="145" t="s">
        <v>10</v>
      </c>
      <c r="I38" s="72"/>
      <c r="J38" s="72"/>
      <c r="K38" s="72"/>
      <c r="L38" s="72"/>
      <c r="M38" s="72"/>
      <c r="N38" s="72"/>
      <c r="O38" s="72"/>
      <c r="P38" s="72"/>
      <c r="Q38" s="72"/>
      <c r="R38" s="72"/>
      <c r="S38" s="72"/>
      <c r="T38" s="72"/>
      <c r="U38" s="72"/>
      <c r="V38" s="72"/>
      <c r="W38" s="171"/>
    </row>
    <row r="39" spans="1:23" ht="20.100000000000001" customHeight="1" x14ac:dyDescent="0.15">
      <c r="A39" s="149"/>
      <c r="B39" s="149"/>
      <c r="C39" s="178"/>
      <c r="D39" s="170"/>
      <c r="E39" s="170"/>
      <c r="F39" s="170"/>
      <c r="G39" s="170"/>
      <c r="H39" s="170"/>
      <c r="I39" s="174"/>
      <c r="J39" s="175" t="s">
        <v>75</v>
      </c>
      <c r="K39" s="180"/>
      <c r="L39" s="180"/>
      <c r="M39" s="180"/>
      <c r="N39" s="180"/>
      <c r="O39" s="180"/>
      <c r="P39" s="180"/>
      <c r="Q39" s="180"/>
      <c r="R39" s="180"/>
      <c r="S39" s="180"/>
      <c r="T39" s="180"/>
      <c r="U39" s="180"/>
      <c r="V39" s="180"/>
      <c r="W39" s="171"/>
    </row>
    <row r="40" spans="1:23" ht="20.100000000000001" customHeight="1" x14ac:dyDescent="0.15">
      <c r="A40" s="149">
        <f>IF(AND($I40&lt;&gt;"一致する", $I40&lt;&gt;"一致しない"), 1001, 0)</f>
        <v>0</v>
      </c>
      <c r="B40" s="149"/>
      <c r="C40" s="172"/>
      <c r="D40" s="173">
        <v>11</v>
      </c>
      <c r="E40" s="145" t="s">
        <v>41</v>
      </c>
      <c r="I40" s="72" t="s">
        <v>40</v>
      </c>
      <c r="J40" s="72"/>
      <c r="K40" s="72"/>
      <c r="L40" s="72"/>
      <c r="M40" s="72"/>
      <c r="N40" s="170"/>
      <c r="O40" s="170"/>
      <c r="P40" s="170"/>
      <c r="Q40" s="170"/>
      <c r="R40" s="170"/>
      <c r="S40" s="170"/>
      <c r="T40" s="170"/>
      <c r="U40" s="170"/>
      <c r="W40" s="181"/>
    </row>
    <row r="41" spans="1:23" ht="20.100000000000001" customHeight="1" x14ac:dyDescent="0.15">
      <c r="A41" s="149"/>
      <c r="B41" s="149"/>
      <c r="C41" s="178"/>
      <c r="D41" s="170"/>
      <c r="E41" s="170"/>
      <c r="F41" s="170"/>
      <c r="G41" s="170"/>
      <c r="H41" s="170"/>
      <c r="I41" s="177"/>
      <c r="J41" s="175" t="s">
        <v>80</v>
      </c>
      <c r="K41" s="176"/>
      <c r="L41" s="176"/>
      <c r="M41" s="176"/>
      <c r="N41" s="176"/>
      <c r="O41" s="176"/>
      <c r="P41" s="176"/>
      <c r="Q41" s="176"/>
      <c r="R41" s="176"/>
      <c r="S41" s="176"/>
      <c r="T41" s="176"/>
      <c r="U41" s="176"/>
      <c r="V41" s="176"/>
      <c r="W41" s="181"/>
    </row>
    <row r="42" spans="1:23" ht="15.75" customHeight="1" x14ac:dyDescent="0.15">
      <c r="A42" s="162"/>
      <c r="B42" s="149"/>
      <c r="C42" s="182"/>
      <c r="D42" s="183"/>
      <c r="E42" s="183"/>
      <c r="F42" s="183"/>
      <c r="G42" s="183"/>
      <c r="H42" s="183"/>
      <c r="I42" s="184"/>
      <c r="J42" s="184"/>
      <c r="K42" s="184"/>
      <c r="L42" s="184"/>
      <c r="M42" s="184"/>
      <c r="N42" s="184"/>
      <c r="O42" s="184"/>
      <c r="P42" s="184"/>
      <c r="Q42" s="184"/>
      <c r="R42" s="184"/>
      <c r="S42" s="184"/>
      <c r="T42" s="184"/>
      <c r="U42" s="184"/>
      <c r="V42" s="184"/>
      <c r="W42" s="185"/>
    </row>
    <row r="43" spans="1:23" ht="15.75" customHeight="1" x14ac:dyDescent="0.15">
      <c r="A43" s="162"/>
      <c r="B43" s="149"/>
      <c r="C43" s="170"/>
      <c r="D43" s="170"/>
      <c r="E43" s="170"/>
      <c r="F43" s="170"/>
      <c r="G43" s="170"/>
      <c r="H43" s="170"/>
      <c r="I43" s="180"/>
      <c r="J43" s="180"/>
      <c r="K43" s="180"/>
      <c r="L43" s="180"/>
      <c r="M43" s="180"/>
      <c r="N43" s="180"/>
      <c r="O43" s="180"/>
      <c r="P43" s="180"/>
      <c r="Q43" s="180"/>
      <c r="R43" s="180"/>
      <c r="S43" s="180"/>
      <c r="T43" s="180"/>
      <c r="U43" s="180"/>
      <c r="V43" s="180"/>
      <c r="W43" s="170"/>
    </row>
    <row r="44" spans="1:23" ht="15.75" hidden="1" customHeight="1" x14ac:dyDescent="0.15">
      <c r="A44" s="162"/>
      <c r="B44" s="149"/>
      <c r="C44" s="170"/>
      <c r="D44" s="170"/>
      <c r="E44" s="170"/>
      <c r="F44" s="170"/>
      <c r="G44" s="170"/>
      <c r="H44" s="170"/>
      <c r="I44" s="180"/>
      <c r="J44" s="180"/>
      <c r="K44" s="180"/>
      <c r="L44" s="180"/>
      <c r="M44" s="180"/>
      <c r="N44" s="180"/>
      <c r="O44" s="180"/>
      <c r="P44" s="180"/>
      <c r="Q44" s="180"/>
      <c r="R44" s="180"/>
      <c r="S44" s="180"/>
      <c r="T44" s="180"/>
      <c r="U44" s="180"/>
      <c r="V44" s="180"/>
      <c r="W44" s="170"/>
    </row>
    <row r="45" spans="1:23" ht="15.75" hidden="1" customHeight="1" x14ac:dyDescent="0.15">
      <c r="A45" s="162"/>
      <c r="B45" s="149"/>
      <c r="C45" s="170"/>
      <c r="D45" s="170"/>
      <c r="E45" s="170"/>
      <c r="F45" s="170"/>
      <c r="G45" s="170"/>
      <c r="H45" s="170"/>
      <c r="I45" s="180"/>
      <c r="J45" s="180"/>
      <c r="K45" s="180"/>
      <c r="L45" s="180"/>
      <c r="M45" s="180"/>
      <c r="N45" s="180"/>
      <c r="O45" s="180"/>
      <c r="P45" s="180"/>
      <c r="Q45" s="180"/>
      <c r="R45" s="180"/>
      <c r="S45" s="180"/>
      <c r="T45" s="180"/>
      <c r="U45" s="180"/>
      <c r="V45" s="180"/>
      <c r="W45" s="170"/>
    </row>
    <row r="46" spans="1:23" ht="15.75" hidden="1" customHeight="1" x14ac:dyDescent="0.15">
      <c r="A46" s="162"/>
      <c r="B46" s="149"/>
      <c r="C46" s="170"/>
      <c r="D46" s="170"/>
      <c r="E46" s="170"/>
      <c r="F46" s="170"/>
      <c r="G46" s="170"/>
      <c r="H46" s="170"/>
      <c r="I46" s="180"/>
      <c r="J46" s="180"/>
      <c r="K46" s="180"/>
      <c r="L46" s="180"/>
      <c r="M46" s="180"/>
      <c r="N46" s="180"/>
      <c r="O46" s="180"/>
      <c r="P46" s="180"/>
      <c r="Q46" s="180"/>
      <c r="R46" s="180"/>
      <c r="S46" s="180"/>
      <c r="T46" s="180"/>
      <c r="U46" s="180"/>
      <c r="V46" s="180"/>
      <c r="W46" s="170"/>
    </row>
    <row r="47" spans="1:23" ht="15.75" hidden="1" customHeight="1" x14ac:dyDescent="0.15">
      <c r="A47" s="162"/>
      <c r="B47" s="149"/>
      <c r="C47" s="170"/>
      <c r="D47" s="170"/>
      <c r="E47" s="170"/>
      <c r="F47" s="170"/>
      <c r="G47" s="170"/>
      <c r="H47" s="170"/>
      <c r="I47" s="180"/>
      <c r="J47" s="180"/>
      <c r="K47" s="180"/>
      <c r="L47" s="180"/>
      <c r="M47" s="180"/>
      <c r="N47" s="180"/>
      <c r="O47" s="180"/>
      <c r="P47" s="180"/>
      <c r="Q47" s="180"/>
      <c r="R47" s="180"/>
      <c r="S47" s="180"/>
      <c r="T47" s="180"/>
      <c r="U47" s="180"/>
      <c r="V47" s="180"/>
      <c r="W47" s="170"/>
    </row>
    <row r="48" spans="1:23" ht="15.75" hidden="1" customHeight="1" x14ac:dyDescent="0.15">
      <c r="A48" s="162"/>
      <c r="B48" s="149"/>
      <c r="C48" s="170"/>
      <c r="D48" s="170"/>
      <c r="E48" s="170"/>
      <c r="F48" s="170"/>
      <c r="G48" s="170"/>
      <c r="H48" s="170"/>
      <c r="I48" s="180"/>
      <c r="J48" s="180"/>
      <c r="K48" s="180"/>
      <c r="L48" s="180"/>
      <c r="M48" s="180"/>
      <c r="N48" s="180"/>
      <c r="O48" s="180"/>
      <c r="P48" s="180"/>
      <c r="Q48" s="180"/>
      <c r="R48" s="180"/>
      <c r="S48" s="180"/>
      <c r="T48" s="180"/>
      <c r="U48" s="180"/>
      <c r="V48" s="180"/>
      <c r="W48" s="170"/>
    </row>
    <row r="49" spans="1:23" ht="15.75" hidden="1" customHeight="1" x14ac:dyDescent="0.15">
      <c r="A49" s="162"/>
      <c r="B49" s="149"/>
      <c r="C49" s="170"/>
      <c r="D49" s="170"/>
      <c r="E49" s="170"/>
      <c r="F49" s="170"/>
      <c r="G49" s="170"/>
      <c r="H49" s="170"/>
      <c r="I49" s="180"/>
      <c r="J49" s="180"/>
      <c r="K49" s="180"/>
      <c r="L49" s="180"/>
      <c r="M49" s="180"/>
      <c r="N49" s="180"/>
      <c r="O49" s="180"/>
      <c r="P49" s="180"/>
      <c r="Q49" s="180"/>
      <c r="R49" s="180"/>
      <c r="S49" s="180"/>
      <c r="T49" s="180"/>
      <c r="U49" s="180"/>
      <c r="V49" s="180"/>
      <c r="W49" s="170"/>
    </row>
    <row r="50" spans="1:23" ht="15.75" hidden="1" customHeight="1" x14ac:dyDescent="0.15">
      <c r="A50" s="162"/>
      <c r="B50" s="149"/>
      <c r="C50" s="170"/>
      <c r="D50" s="170"/>
      <c r="E50" s="170"/>
      <c r="F50" s="170"/>
      <c r="G50" s="170"/>
      <c r="H50" s="170"/>
      <c r="I50" s="180"/>
      <c r="J50" s="180"/>
      <c r="K50" s="180"/>
      <c r="L50" s="180"/>
      <c r="M50" s="180"/>
      <c r="N50" s="180"/>
      <c r="O50" s="180"/>
      <c r="P50" s="180"/>
      <c r="Q50" s="180"/>
      <c r="R50" s="180"/>
      <c r="S50" s="180"/>
      <c r="T50" s="180"/>
      <c r="U50" s="180"/>
      <c r="V50" s="180"/>
      <c r="W50" s="170"/>
    </row>
    <row r="51" spans="1:23" ht="15.75" hidden="1" customHeight="1" x14ac:dyDescent="0.15">
      <c r="A51" s="162"/>
      <c r="B51" s="149"/>
      <c r="C51" s="170"/>
      <c r="D51" s="170"/>
      <c r="E51" s="170"/>
      <c r="F51" s="170"/>
      <c r="G51" s="170"/>
      <c r="H51" s="170"/>
      <c r="I51" s="180"/>
      <c r="J51" s="180"/>
      <c r="K51" s="180"/>
      <c r="L51" s="180"/>
      <c r="M51" s="180"/>
      <c r="N51" s="180"/>
      <c r="O51" s="180"/>
      <c r="P51" s="180"/>
      <c r="Q51" s="180"/>
      <c r="R51" s="180"/>
      <c r="S51" s="180"/>
      <c r="T51" s="180"/>
      <c r="U51" s="180"/>
      <c r="V51" s="180"/>
      <c r="W51" s="170"/>
    </row>
    <row r="52" spans="1:23" ht="15.75" hidden="1" customHeight="1" x14ac:dyDescent="0.15">
      <c r="A52" s="162"/>
      <c r="B52" s="149"/>
      <c r="C52" s="170"/>
      <c r="D52" s="170"/>
      <c r="E52" s="170"/>
      <c r="F52" s="170"/>
      <c r="G52" s="170"/>
      <c r="H52" s="170"/>
      <c r="I52" s="180"/>
      <c r="J52" s="180"/>
      <c r="K52" s="180"/>
      <c r="L52" s="180"/>
      <c r="M52" s="180"/>
      <c r="N52" s="180"/>
      <c r="O52" s="180"/>
      <c r="P52" s="180"/>
      <c r="Q52" s="180"/>
      <c r="R52" s="180"/>
      <c r="S52" s="180"/>
      <c r="T52" s="180"/>
      <c r="U52" s="180"/>
      <c r="V52" s="180"/>
      <c r="W52" s="170"/>
    </row>
    <row r="53" spans="1:23" ht="15.75" hidden="1" customHeight="1" x14ac:dyDescent="0.15">
      <c r="A53" s="162"/>
      <c r="B53" s="149"/>
      <c r="C53" s="170"/>
      <c r="D53" s="170"/>
      <c r="E53" s="170"/>
      <c r="F53" s="170"/>
      <c r="G53" s="170"/>
      <c r="H53" s="170"/>
      <c r="I53" s="180"/>
      <c r="J53" s="180"/>
      <c r="K53" s="180"/>
      <c r="L53" s="180"/>
      <c r="M53" s="180"/>
      <c r="N53" s="180"/>
      <c r="O53" s="180"/>
      <c r="P53" s="180"/>
      <c r="Q53" s="180"/>
      <c r="R53" s="180"/>
      <c r="S53" s="180"/>
      <c r="T53" s="180"/>
      <c r="U53" s="180"/>
      <c r="V53" s="180"/>
      <c r="W53" s="170"/>
    </row>
    <row r="54" spans="1:23" ht="15.75" hidden="1" customHeight="1" x14ac:dyDescent="0.15">
      <c r="A54" s="162"/>
      <c r="B54" s="149"/>
      <c r="C54" s="170"/>
      <c r="D54" s="170"/>
      <c r="E54" s="170"/>
      <c r="F54" s="170"/>
      <c r="G54" s="170"/>
      <c r="H54" s="170"/>
      <c r="I54" s="180"/>
      <c r="J54" s="180"/>
      <c r="K54" s="180"/>
      <c r="L54" s="180"/>
      <c r="M54" s="180"/>
      <c r="N54" s="180"/>
      <c r="O54" s="180"/>
      <c r="P54" s="180"/>
      <c r="Q54" s="180"/>
      <c r="R54" s="180"/>
      <c r="S54" s="180"/>
      <c r="T54" s="180"/>
      <c r="U54" s="180"/>
      <c r="V54" s="180"/>
      <c r="W54" s="170"/>
    </row>
    <row r="55" spans="1:23" ht="15.75" hidden="1" customHeight="1" x14ac:dyDescent="0.15">
      <c r="A55" s="162"/>
      <c r="B55" s="149"/>
      <c r="C55" s="170"/>
      <c r="D55" s="170"/>
      <c r="E55" s="170"/>
      <c r="F55" s="170"/>
      <c r="G55" s="170"/>
      <c r="H55" s="170"/>
      <c r="I55" s="180"/>
      <c r="J55" s="180"/>
      <c r="K55" s="180"/>
      <c r="L55" s="180"/>
      <c r="M55" s="180"/>
      <c r="N55" s="180"/>
      <c r="O55" s="180"/>
      <c r="P55" s="180"/>
      <c r="Q55" s="180"/>
      <c r="R55" s="180"/>
      <c r="S55" s="180"/>
      <c r="T55" s="180"/>
      <c r="U55" s="180"/>
      <c r="V55" s="180"/>
      <c r="W55" s="170"/>
    </row>
    <row r="56" spans="1:23" ht="15.75" hidden="1" customHeight="1" x14ac:dyDescent="0.15">
      <c r="A56" s="162"/>
      <c r="B56" s="149"/>
      <c r="C56" s="170"/>
      <c r="D56" s="170"/>
      <c r="E56" s="170"/>
      <c r="F56" s="170"/>
      <c r="G56" s="170"/>
      <c r="H56" s="170"/>
      <c r="I56" s="180"/>
      <c r="J56" s="180"/>
      <c r="K56" s="180"/>
      <c r="L56" s="180"/>
      <c r="M56" s="180"/>
      <c r="N56" s="180"/>
      <c r="O56" s="180"/>
      <c r="P56" s="180"/>
      <c r="Q56" s="180"/>
      <c r="R56" s="180"/>
      <c r="S56" s="180"/>
      <c r="T56" s="180"/>
      <c r="U56" s="180"/>
      <c r="V56" s="180"/>
      <c r="W56" s="170"/>
    </row>
    <row r="57" spans="1:23" ht="15.75" hidden="1" customHeight="1" x14ac:dyDescent="0.15">
      <c r="A57" s="162"/>
      <c r="B57" s="149"/>
      <c r="C57" s="170"/>
      <c r="D57" s="170"/>
      <c r="E57" s="170"/>
      <c r="F57" s="170"/>
      <c r="G57" s="170"/>
      <c r="H57" s="170"/>
      <c r="I57" s="180"/>
      <c r="J57" s="180"/>
      <c r="K57" s="180"/>
      <c r="L57" s="180"/>
      <c r="M57" s="180"/>
      <c r="N57" s="180"/>
      <c r="O57" s="180"/>
      <c r="P57" s="180"/>
      <c r="Q57" s="180"/>
      <c r="R57" s="180"/>
      <c r="S57" s="180"/>
      <c r="T57" s="180"/>
      <c r="U57" s="180"/>
      <c r="V57" s="180"/>
      <c r="W57" s="170"/>
    </row>
    <row r="58" spans="1:23" ht="15.75" hidden="1" customHeight="1" x14ac:dyDescent="0.15">
      <c r="A58" s="162"/>
      <c r="B58" s="149"/>
      <c r="C58" s="170"/>
      <c r="D58" s="170"/>
      <c r="E58" s="170"/>
      <c r="F58" s="170"/>
      <c r="G58" s="170"/>
      <c r="H58" s="170"/>
      <c r="I58" s="180"/>
      <c r="J58" s="180"/>
      <c r="K58" s="180"/>
      <c r="L58" s="180"/>
      <c r="M58" s="180"/>
      <c r="N58" s="180"/>
      <c r="O58" s="180"/>
      <c r="P58" s="180"/>
      <c r="Q58" s="180"/>
      <c r="R58" s="180"/>
      <c r="S58" s="180"/>
      <c r="T58" s="180"/>
      <c r="U58" s="180"/>
      <c r="V58" s="180"/>
      <c r="W58" s="170"/>
    </row>
    <row r="59" spans="1:23" ht="15.75" customHeight="1" x14ac:dyDescent="0.15">
      <c r="A59" s="162"/>
      <c r="B59" s="149"/>
      <c r="C59" s="170"/>
      <c r="D59" s="170"/>
      <c r="E59" s="170"/>
      <c r="F59" s="170"/>
      <c r="G59" s="170"/>
      <c r="H59" s="170"/>
      <c r="I59" s="180"/>
      <c r="J59" s="180"/>
      <c r="K59" s="180"/>
      <c r="L59" s="180"/>
      <c r="M59" s="180"/>
      <c r="N59" s="180"/>
      <c r="O59" s="180"/>
      <c r="P59" s="180"/>
      <c r="Q59" s="180"/>
      <c r="R59" s="180"/>
      <c r="S59" s="180"/>
      <c r="T59" s="180"/>
      <c r="U59" s="180"/>
      <c r="V59" s="180"/>
      <c r="W59" s="170"/>
    </row>
    <row r="60" spans="1:23" ht="20.100000000000001" customHeight="1" x14ac:dyDescent="0.15">
      <c r="A60" s="162"/>
      <c r="B60" s="149"/>
      <c r="C60" s="186" t="s">
        <v>27</v>
      </c>
      <c r="D60" s="187"/>
      <c r="E60" s="187"/>
      <c r="F60" s="187"/>
      <c r="G60" s="187"/>
      <c r="H60" s="188"/>
    </row>
    <row r="61" spans="1:23" ht="15.75" customHeight="1" x14ac:dyDescent="0.15">
      <c r="A61" s="162"/>
      <c r="B61" s="149"/>
      <c r="C61" s="166"/>
      <c r="D61" s="167"/>
      <c r="E61" s="167"/>
      <c r="F61" s="167"/>
      <c r="G61" s="167"/>
      <c r="H61" s="167"/>
      <c r="I61" s="168"/>
      <c r="J61" s="168"/>
      <c r="K61" s="168"/>
      <c r="L61" s="168"/>
      <c r="M61" s="168"/>
      <c r="N61" s="168"/>
      <c r="O61" s="168"/>
      <c r="P61" s="168"/>
      <c r="Q61" s="168"/>
      <c r="R61" s="168"/>
      <c r="S61" s="168"/>
      <c r="T61" s="168"/>
      <c r="U61" s="168"/>
      <c r="V61" s="168"/>
      <c r="W61" s="169"/>
    </row>
    <row r="62" spans="1:23" ht="20.100000000000001" customHeight="1" x14ac:dyDescent="0.15">
      <c r="A62" s="149"/>
      <c r="B62" s="149"/>
      <c r="C62" s="166"/>
      <c r="D62" s="189" t="s">
        <v>39</v>
      </c>
      <c r="E62" s="190"/>
      <c r="F62" s="190"/>
      <c r="G62" s="190"/>
      <c r="H62" s="190"/>
      <c r="I62" s="190"/>
      <c r="J62" s="190"/>
      <c r="K62" s="190"/>
      <c r="L62" s="190"/>
      <c r="M62" s="190"/>
      <c r="N62" s="190"/>
      <c r="O62" s="190"/>
      <c r="P62" s="190"/>
      <c r="Q62" s="190"/>
      <c r="R62" s="190"/>
      <c r="S62" s="190"/>
      <c r="T62" s="190"/>
      <c r="U62" s="190"/>
      <c r="V62" s="190"/>
      <c r="W62" s="181"/>
    </row>
    <row r="63" spans="1:23" ht="20.100000000000001" customHeight="1" x14ac:dyDescent="0.15">
      <c r="A63" s="149">
        <f>IF(AND(I63&lt;&gt;"しない", I63&lt;&gt;"する"), 1001, 0)</f>
        <v>1001</v>
      </c>
      <c r="B63" s="149"/>
      <c r="C63" s="166"/>
      <c r="D63" s="173">
        <v>1</v>
      </c>
      <c r="E63" s="170" t="s">
        <v>28</v>
      </c>
      <c r="F63" s="170"/>
      <c r="G63" s="170"/>
      <c r="H63" s="170"/>
      <c r="I63" s="72"/>
      <c r="J63" s="72"/>
      <c r="K63" s="72"/>
      <c r="L63" s="72"/>
      <c r="M63" s="72"/>
      <c r="N63" s="170"/>
      <c r="O63" s="170"/>
      <c r="P63" s="170"/>
      <c r="Q63" s="170"/>
      <c r="R63" s="170"/>
      <c r="S63" s="170"/>
      <c r="T63" s="170"/>
      <c r="U63" s="170"/>
      <c r="W63" s="181"/>
    </row>
    <row r="64" spans="1:23" ht="20.100000000000001" customHeight="1" x14ac:dyDescent="0.15">
      <c r="A64" s="149"/>
      <c r="B64" s="149"/>
      <c r="C64" s="166"/>
      <c r="D64" s="170"/>
      <c r="E64" s="170"/>
      <c r="F64" s="170"/>
      <c r="G64" s="170"/>
      <c r="H64" s="170"/>
      <c r="I64" s="177"/>
      <c r="J64" s="175" t="s">
        <v>42</v>
      </c>
      <c r="K64" s="176"/>
      <c r="L64" s="176"/>
      <c r="M64" s="176"/>
      <c r="N64" s="176"/>
      <c r="O64" s="176"/>
      <c r="P64" s="176"/>
      <c r="Q64" s="176"/>
      <c r="R64" s="176"/>
      <c r="S64" s="176"/>
      <c r="T64" s="176"/>
      <c r="U64" s="176"/>
      <c r="V64" s="176"/>
      <c r="W64" s="181"/>
    </row>
    <row r="65" spans="1:23" ht="20.100000000000001" hidden="1" customHeight="1" x14ac:dyDescent="0.15">
      <c r="A65" s="149"/>
      <c r="B65" s="149"/>
      <c r="C65" s="178"/>
      <c r="D65" s="170"/>
      <c r="E65" s="170"/>
      <c r="F65" s="170"/>
      <c r="G65" s="170"/>
      <c r="H65" s="170"/>
      <c r="I65" s="191"/>
      <c r="J65" s="192"/>
      <c r="K65" s="192"/>
      <c r="L65" s="192"/>
      <c r="M65" s="192"/>
      <c r="N65" s="192"/>
      <c r="O65" s="192"/>
      <c r="P65" s="192"/>
      <c r="Q65" s="192"/>
      <c r="R65" s="192"/>
      <c r="S65" s="192"/>
      <c r="T65" s="192"/>
      <c r="U65" s="192"/>
      <c r="V65" s="192"/>
      <c r="W65" s="181"/>
    </row>
    <row r="66" spans="1:23" ht="20.100000000000001" hidden="1" customHeight="1" x14ac:dyDescent="0.15">
      <c r="A66" s="149"/>
      <c r="B66" s="149"/>
      <c r="C66" s="178"/>
      <c r="D66" s="170"/>
      <c r="E66" s="170"/>
      <c r="F66" s="170"/>
      <c r="G66" s="170"/>
      <c r="H66" s="170"/>
      <c r="I66" s="191"/>
      <c r="J66" s="192"/>
      <c r="K66" s="192"/>
      <c r="L66" s="192"/>
      <c r="M66" s="192"/>
      <c r="N66" s="192"/>
      <c r="O66" s="192"/>
      <c r="P66" s="192"/>
      <c r="Q66" s="192"/>
      <c r="R66" s="192"/>
      <c r="S66" s="192"/>
      <c r="T66" s="192"/>
      <c r="U66" s="192"/>
      <c r="V66" s="192"/>
      <c r="W66" s="181"/>
    </row>
    <row r="67" spans="1:23" ht="20.100000000000001" hidden="1" customHeight="1" x14ac:dyDescent="0.15">
      <c r="A67" s="149"/>
      <c r="B67" s="149"/>
      <c r="C67" s="178"/>
      <c r="D67" s="170"/>
      <c r="E67" s="170"/>
      <c r="F67" s="170"/>
      <c r="G67" s="170"/>
      <c r="H67" s="170"/>
      <c r="I67" s="191"/>
      <c r="J67" s="192"/>
      <c r="K67" s="192"/>
      <c r="L67" s="192"/>
      <c r="M67" s="192"/>
      <c r="N67" s="192"/>
      <c r="O67" s="192"/>
      <c r="P67" s="192"/>
      <c r="Q67" s="192"/>
      <c r="R67" s="192"/>
      <c r="S67" s="192"/>
      <c r="T67" s="192"/>
      <c r="U67" s="192"/>
      <c r="V67" s="192"/>
      <c r="W67" s="181"/>
    </row>
    <row r="68" spans="1:23" ht="20.100000000000001" hidden="1" customHeight="1" x14ac:dyDescent="0.15">
      <c r="A68" s="149"/>
      <c r="B68" s="149"/>
      <c r="C68" s="178"/>
      <c r="D68" s="170"/>
      <c r="E68" s="170"/>
      <c r="F68" s="170"/>
      <c r="G68" s="170"/>
      <c r="H68" s="170"/>
      <c r="I68" s="191"/>
      <c r="J68" s="192"/>
      <c r="K68" s="192"/>
      <c r="L68" s="192"/>
      <c r="M68" s="192"/>
      <c r="N68" s="192"/>
      <c r="O68" s="192"/>
      <c r="P68" s="192"/>
      <c r="Q68" s="192"/>
      <c r="R68" s="192"/>
      <c r="S68" s="192"/>
      <c r="T68" s="192"/>
      <c r="U68" s="192"/>
      <c r="V68" s="192"/>
      <c r="W68" s="181"/>
    </row>
    <row r="69" spans="1:23" ht="20.100000000000001" customHeight="1" x14ac:dyDescent="0.15">
      <c r="A69" s="162">
        <f>IF(OR(AND($I63="する",ISBLANK($I69)),AND($I63="しない",NOT(ISBLANK($I69)))), 1001, 0)</f>
        <v>0</v>
      </c>
      <c r="B69" s="149"/>
      <c r="C69" s="172"/>
      <c r="D69" s="173">
        <v>2</v>
      </c>
      <c r="E69" s="145" t="s">
        <v>0</v>
      </c>
      <c r="I69" s="81"/>
      <c r="J69" s="82"/>
      <c r="K69" s="82"/>
      <c r="L69" s="82"/>
      <c r="M69" s="82"/>
      <c r="N69" s="170"/>
      <c r="O69" s="170"/>
      <c r="P69" s="170"/>
      <c r="Q69" s="170"/>
      <c r="R69" s="170"/>
      <c r="S69" s="170"/>
      <c r="T69" s="170"/>
      <c r="U69" s="170"/>
      <c r="V69" s="170"/>
      <c r="W69" s="171"/>
    </row>
    <row r="70" spans="1:23" ht="20.100000000000001" customHeight="1" x14ac:dyDescent="0.15">
      <c r="A70" s="162"/>
      <c r="B70" s="149"/>
      <c r="C70" s="172"/>
      <c r="D70" s="173"/>
      <c r="E70" s="170"/>
      <c r="F70" s="170"/>
      <c r="G70" s="170"/>
      <c r="H70" s="170"/>
      <c r="I70" s="174"/>
      <c r="J70" s="175" t="s">
        <v>66</v>
      </c>
      <c r="K70" s="176"/>
      <c r="L70" s="176"/>
      <c r="M70" s="176"/>
      <c r="N70" s="176"/>
      <c r="O70" s="176"/>
      <c r="P70" s="176"/>
      <c r="Q70" s="176"/>
      <c r="R70" s="176"/>
      <c r="S70" s="176"/>
      <c r="T70" s="176"/>
      <c r="U70" s="176"/>
      <c r="V70" s="176"/>
      <c r="W70" s="171"/>
    </row>
    <row r="71" spans="1:23" ht="20.100000000000001" customHeight="1" x14ac:dyDescent="0.15">
      <c r="A71" s="162">
        <f>IF(OR(AND($I63="する",AND(I71&lt;&gt;"", OR(ISERROR(FIND("@"&amp;LEFT(I71,3)&amp;"@", 都道府県3))=FALSE, ISERROR(FIND("@"&amp;LEFT(I71,4)&amp;"@",都道府県4))=FALSE))=FALSE),AND($I63="しない",NOT(ISBLANK($I71)))), 1001, 0)</f>
        <v>0</v>
      </c>
      <c r="B71" s="149"/>
      <c r="C71" s="172"/>
      <c r="D71" s="173">
        <v>3</v>
      </c>
      <c r="E71" s="145" t="s">
        <v>1</v>
      </c>
      <c r="I71" s="83"/>
      <c r="J71" s="83"/>
      <c r="K71" s="83"/>
      <c r="L71" s="83"/>
      <c r="M71" s="83"/>
      <c r="N71" s="83"/>
      <c r="O71" s="83"/>
      <c r="P71" s="83"/>
      <c r="Q71" s="83"/>
      <c r="R71" s="83"/>
      <c r="S71" s="83"/>
      <c r="T71" s="83"/>
      <c r="U71" s="83"/>
      <c r="V71" s="83"/>
      <c r="W71" s="171"/>
    </row>
    <row r="72" spans="1:23" ht="20.100000000000001" customHeight="1" x14ac:dyDescent="0.15">
      <c r="A72" s="162"/>
      <c r="B72" s="149"/>
      <c r="C72" s="172"/>
      <c r="D72" s="173"/>
      <c r="E72" s="170"/>
      <c r="F72" s="170"/>
      <c r="G72" s="170"/>
      <c r="H72" s="170"/>
      <c r="I72" s="177"/>
      <c r="J72" s="175" t="s">
        <v>16</v>
      </c>
      <c r="K72" s="176"/>
      <c r="L72" s="176"/>
      <c r="M72" s="176"/>
      <c r="N72" s="176"/>
      <c r="O72" s="176"/>
      <c r="P72" s="176"/>
      <c r="Q72" s="176"/>
      <c r="R72" s="176"/>
      <c r="S72" s="176"/>
      <c r="T72" s="176"/>
      <c r="U72" s="176"/>
      <c r="V72" s="176"/>
      <c r="W72" s="171"/>
    </row>
    <row r="73" spans="1:23" ht="20.100000000000001" customHeight="1" x14ac:dyDescent="0.15">
      <c r="A73" s="162">
        <f>IF(OR(AND($I63="する",ISBLANK($I73)),AND($I63="しない",NOT(ISBLANK($I73)))), 1001, 0)</f>
        <v>0</v>
      </c>
      <c r="B73" s="149"/>
      <c r="C73" s="172"/>
      <c r="D73" s="173">
        <v>4</v>
      </c>
      <c r="E73" s="145" t="s">
        <v>2</v>
      </c>
      <c r="I73" s="72"/>
      <c r="J73" s="72"/>
      <c r="K73" s="72"/>
      <c r="L73" s="72"/>
      <c r="M73" s="72"/>
      <c r="N73" s="72"/>
      <c r="O73" s="72"/>
      <c r="P73" s="72"/>
      <c r="Q73" s="72"/>
      <c r="R73" s="72"/>
      <c r="S73" s="72"/>
      <c r="T73" s="72"/>
      <c r="U73" s="72"/>
      <c r="V73" s="72"/>
      <c r="W73" s="171"/>
    </row>
    <row r="74" spans="1:23" ht="32.1" customHeight="1" x14ac:dyDescent="0.15">
      <c r="A74" s="162"/>
      <c r="B74" s="149"/>
      <c r="C74" s="178"/>
      <c r="D74" s="170"/>
      <c r="I74" s="174"/>
      <c r="J74" s="193" t="s">
        <v>70</v>
      </c>
      <c r="K74" s="194"/>
      <c r="L74" s="194"/>
      <c r="M74" s="194"/>
      <c r="N74" s="194"/>
      <c r="O74" s="194"/>
      <c r="P74" s="194"/>
      <c r="Q74" s="194"/>
      <c r="R74" s="194"/>
      <c r="S74" s="194"/>
      <c r="T74" s="194"/>
      <c r="U74" s="194"/>
      <c r="V74" s="194"/>
      <c r="W74" s="171"/>
    </row>
    <row r="75" spans="1:23" ht="20.100000000000001" customHeight="1" x14ac:dyDescent="0.15">
      <c r="A75" s="162">
        <f>IF(OR(AND($I63="する",ISBLANK($I75)),AND($I63="しない",NOT(ISBLANK($I75)))), 1001, 0)</f>
        <v>0</v>
      </c>
      <c r="B75" s="149"/>
      <c r="C75" s="172"/>
      <c r="D75" s="173">
        <v>5</v>
      </c>
      <c r="E75" s="145" t="s">
        <v>3</v>
      </c>
      <c r="I75" s="72"/>
      <c r="J75" s="72"/>
      <c r="K75" s="72"/>
      <c r="L75" s="72"/>
      <c r="M75" s="72"/>
      <c r="N75" s="72"/>
      <c r="O75" s="72"/>
      <c r="P75" s="72"/>
      <c r="Q75" s="72"/>
      <c r="R75" s="72"/>
      <c r="S75" s="72"/>
      <c r="T75" s="72"/>
      <c r="U75" s="72"/>
      <c r="V75" s="72"/>
      <c r="W75" s="171"/>
    </row>
    <row r="76" spans="1:23" ht="32.1" customHeight="1" x14ac:dyDescent="0.15">
      <c r="A76" s="162"/>
      <c r="B76" s="149"/>
      <c r="C76" s="178"/>
      <c r="D76" s="170"/>
      <c r="E76" s="170"/>
      <c r="F76" s="170"/>
      <c r="G76" s="170"/>
      <c r="H76" s="170"/>
      <c r="I76" s="174"/>
      <c r="J76" s="193" t="s">
        <v>71</v>
      </c>
      <c r="K76" s="195"/>
      <c r="L76" s="195"/>
      <c r="M76" s="195"/>
      <c r="N76" s="195"/>
      <c r="O76" s="195"/>
      <c r="P76" s="195"/>
      <c r="Q76" s="195"/>
      <c r="R76" s="195"/>
      <c r="S76" s="195"/>
      <c r="T76" s="195"/>
      <c r="U76" s="195"/>
      <c r="V76" s="195"/>
      <c r="W76" s="171"/>
    </row>
    <row r="77" spans="1:23" ht="20.100000000000001" customHeight="1" x14ac:dyDescent="0.15">
      <c r="A77" s="162">
        <f>IF(OR(AND($I63="する",ISBLANK($I77)),AND($I63="しない",NOT(ISBLANK($I77)))), 1001, 0)</f>
        <v>0</v>
      </c>
      <c r="B77" s="149"/>
      <c r="C77" s="172"/>
      <c r="D77" s="173">
        <v>6</v>
      </c>
      <c r="E77" s="145" t="s">
        <v>22</v>
      </c>
      <c r="I77" s="72"/>
      <c r="J77" s="72"/>
      <c r="K77" s="72"/>
      <c r="L77" s="72"/>
      <c r="M77" s="72"/>
      <c r="N77" s="72"/>
      <c r="O77" s="72"/>
      <c r="P77" s="72"/>
      <c r="Q77" s="72"/>
      <c r="R77" s="72"/>
      <c r="S77" s="72"/>
      <c r="T77" s="72"/>
      <c r="U77" s="72"/>
      <c r="V77" s="72"/>
      <c r="W77" s="171"/>
    </row>
    <row r="78" spans="1:23" ht="20.100000000000001" customHeight="1" x14ac:dyDescent="0.15">
      <c r="A78" s="162"/>
      <c r="B78" s="149"/>
      <c r="C78" s="178"/>
      <c r="D78" s="170"/>
      <c r="E78" s="170"/>
      <c r="F78" s="170"/>
      <c r="G78" s="170"/>
      <c r="H78" s="170"/>
      <c r="I78" s="174"/>
      <c r="J78" s="175" t="s">
        <v>72</v>
      </c>
      <c r="K78" s="176"/>
      <c r="L78" s="176"/>
      <c r="M78" s="176"/>
      <c r="N78" s="176"/>
      <c r="O78" s="176"/>
      <c r="P78" s="176"/>
      <c r="Q78" s="176"/>
      <c r="R78" s="176"/>
      <c r="S78" s="176"/>
      <c r="T78" s="176"/>
      <c r="U78" s="176"/>
      <c r="V78" s="176"/>
      <c r="W78" s="171"/>
    </row>
    <row r="79" spans="1:23" ht="20.100000000000001" customHeight="1" x14ac:dyDescent="0.15">
      <c r="A79" s="162">
        <f>IF(OR(AND($I63="する",ISBLANK($I79)),AND($I63="しない",NOT(ISBLANK($I79)))), 1001, 0)</f>
        <v>0</v>
      </c>
      <c r="B79" s="149"/>
      <c r="C79" s="172"/>
      <c r="D79" s="173">
        <v>7</v>
      </c>
      <c r="E79" s="145" t="s">
        <v>29</v>
      </c>
      <c r="I79" s="72"/>
      <c r="J79" s="72"/>
      <c r="K79" s="72"/>
      <c r="L79" s="72"/>
      <c r="M79" s="72"/>
      <c r="N79" s="72"/>
      <c r="O79" s="72"/>
      <c r="P79" s="72"/>
      <c r="Q79" s="72"/>
      <c r="R79" s="72"/>
      <c r="S79" s="72"/>
      <c r="T79" s="72"/>
      <c r="U79" s="72"/>
      <c r="V79" s="72"/>
      <c r="W79" s="171"/>
    </row>
    <row r="80" spans="1:23" ht="20.100000000000001" customHeight="1" x14ac:dyDescent="0.15">
      <c r="A80" s="162"/>
      <c r="B80" s="149"/>
      <c r="C80" s="178"/>
      <c r="D80" s="170"/>
      <c r="E80" s="170"/>
      <c r="F80" s="170"/>
      <c r="G80" s="170"/>
      <c r="H80" s="170"/>
      <c r="I80" s="174"/>
      <c r="J80" s="175" t="s">
        <v>11</v>
      </c>
      <c r="K80" s="176"/>
      <c r="L80" s="176"/>
      <c r="M80" s="176"/>
      <c r="N80" s="176"/>
      <c r="O80" s="176"/>
      <c r="P80" s="176"/>
      <c r="Q80" s="176"/>
      <c r="R80" s="176"/>
      <c r="S80" s="176"/>
      <c r="T80" s="176"/>
      <c r="U80" s="176"/>
      <c r="V80" s="176"/>
      <c r="W80" s="171"/>
    </row>
    <row r="81" spans="1:23" ht="20.100000000000001" customHeight="1" x14ac:dyDescent="0.15">
      <c r="A81" s="162">
        <f>IF(OR(AND($I63="する",ISBLANK($I81)),AND($I63="しない",NOT(ISBLANK($I81)))), 1001, 0)</f>
        <v>0</v>
      </c>
      <c r="B81" s="149"/>
      <c r="C81" s="172"/>
      <c r="D81" s="173">
        <v>8</v>
      </c>
      <c r="E81" s="145" t="s">
        <v>30</v>
      </c>
      <c r="I81" s="72"/>
      <c r="J81" s="72"/>
      <c r="K81" s="72"/>
      <c r="L81" s="72"/>
      <c r="M81" s="72"/>
      <c r="N81" s="72"/>
      <c r="O81" s="72"/>
      <c r="P81" s="72"/>
      <c r="Q81" s="72"/>
      <c r="R81" s="72"/>
      <c r="S81" s="72"/>
      <c r="T81" s="72"/>
      <c r="U81" s="72"/>
      <c r="V81" s="72"/>
      <c r="W81" s="171"/>
    </row>
    <row r="82" spans="1:23" ht="20.100000000000001" customHeight="1" x14ac:dyDescent="0.15">
      <c r="A82" s="162"/>
      <c r="B82" s="149"/>
      <c r="C82" s="178"/>
      <c r="D82" s="170"/>
      <c r="E82" s="170"/>
      <c r="F82" s="170"/>
      <c r="G82" s="170"/>
      <c r="H82" s="170"/>
      <c r="I82" s="174"/>
      <c r="J82" s="175" t="s">
        <v>12</v>
      </c>
      <c r="K82" s="176"/>
      <c r="L82" s="176"/>
      <c r="M82" s="176"/>
      <c r="N82" s="176"/>
      <c r="O82" s="176"/>
      <c r="P82" s="176"/>
      <c r="Q82" s="176"/>
      <c r="R82" s="176"/>
      <c r="S82" s="176"/>
      <c r="T82" s="176"/>
      <c r="U82" s="176"/>
      <c r="V82" s="176"/>
      <c r="W82" s="171"/>
    </row>
    <row r="83" spans="1:23" ht="20.100000000000001" customHeight="1" x14ac:dyDescent="0.15">
      <c r="A83" s="162">
        <f>IF(OR(AND($I63="する",NOT(AND(I83&lt;&gt;"",ISNUMBER(VALUE(SUBSTITUTE(I83,"-","")))))), AND($I63="しない",NOT(ISBLANK($I83)))), 1001, 0)</f>
        <v>0</v>
      </c>
      <c r="B83" s="149"/>
      <c r="C83" s="172"/>
      <c r="D83" s="173">
        <v>9</v>
      </c>
      <c r="E83" s="145" t="s">
        <v>6</v>
      </c>
      <c r="I83" s="72"/>
      <c r="J83" s="72"/>
      <c r="K83" s="72"/>
      <c r="L83" s="72"/>
      <c r="M83" s="72"/>
      <c r="N83" s="170"/>
      <c r="O83" s="170"/>
      <c r="P83" s="170"/>
      <c r="Q83" s="170"/>
      <c r="R83" s="170"/>
      <c r="S83" s="170"/>
      <c r="T83" s="170"/>
      <c r="U83" s="170"/>
      <c r="V83" s="170"/>
      <c r="W83" s="171"/>
    </row>
    <row r="84" spans="1:23" ht="20.100000000000001" customHeight="1" x14ac:dyDescent="0.15">
      <c r="A84" s="162"/>
      <c r="B84" s="149"/>
      <c r="C84" s="178"/>
      <c r="D84" s="170"/>
      <c r="E84" s="170"/>
      <c r="F84" s="170"/>
      <c r="G84" s="170"/>
      <c r="H84" s="170"/>
      <c r="I84" s="174"/>
      <c r="J84" s="175" t="s">
        <v>69</v>
      </c>
      <c r="K84" s="176"/>
      <c r="L84" s="176"/>
      <c r="M84" s="176"/>
      <c r="N84" s="176"/>
      <c r="O84" s="176"/>
      <c r="P84" s="176"/>
      <c r="Q84" s="176"/>
      <c r="R84" s="176"/>
      <c r="S84" s="176"/>
      <c r="T84" s="176"/>
      <c r="U84" s="176"/>
      <c r="V84" s="176"/>
      <c r="W84" s="171"/>
    </row>
    <row r="85" spans="1:23" ht="20.100000000000001" customHeight="1" x14ac:dyDescent="0.15">
      <c r="A85" s="162">
        <f>IF(OR(AND($I63="する",NOT(AND(I85&lt;&gt;"",ISNUMBER(VALUE(SUBSTITUTE(I85,"-","")))))), AND($I63="しない",NOT(ISBLANK($I85)))), 1001, 0)</f>
        <v>0</v>
      </c>
      <c r="B85" s="149"/>
      <c r="C85" s="172"/>
      <c r="D85" s="173">
        <v>10</v>
      </c>
      <c r="E85" s="145" t="s">
        <v>7</v>
      </c>
      <c r="I85" s="72"/>
      <c r="J85" s="72"/>
      <c r="K85" s="72"/>
      <c r="L85" s="72"/>
      <c r="M85" s="72"/>
      <c r="N85" s="170"/>
      <c r="O85" s="170"/>
      <c r="P85" s="170"/>
      <c r="Q85" s="170"/>
      <c r="R85" s="170"/>
      <c r="S85" s="170"/>
      <c r="T85" s="170"/>
      <c r="U85" s="170"/>
      <c r="V85" s="170"/>
      <c r="W85" s="171"/>
    </row>
    <row r="86" spans="1:23" ht="20.100000000000001" customHeight="1" x14ac:dyDescent="0.15">
      <c r="A86" s="162"/>
      <c r="B86" s="149"/>
      <c r="C86" s="178"/>
      <c r="D86" s="170"/>
      <c r="E86" s="170"/>
      <c r="F86" s="170"/>
      <c r="G86" s="170"/>
      <c r="H86" s="170"/>
      <c r="I86" s="174"/>
      <c r="J86" s="175" t="s">
        <v>69</v>
      </c>
      <c r="K86" s="176"/>
      <c r="L86" s="176"/>
      <c r="M86" s="176"/>
      <c r="N86" s="176"/>
      <c r="O86" s="176"/>
      <c r="P86" s="176"/>
      <c r="Q86" s="176"/>
      <c r="R86" s="176"/>
      <c r="S86" s="176"/>
      <c r="T86" s="176"/>
      <c r="U86" s="176"/>
      <c r="V86" s="176"/>
      <c r="W86" s="171"/>
    </row>
    <row r="87" spans="1:23" ht="20.100000000000001" customHeight="1" x14ac:dyDescent="0.15">
      <c r="A87" s="149">
        <f>IF(OR(AND($I63="する", TRIM($I87)=""),AND($I63="しない", TRIM($I87)&lt;&gt;"")), 1001, 0)</f>
        <v>0</v>
      </c>
      <c r="B87" s="149"/>
      <c r="C87" s="172"/>
      <c r="D87" s="173">
        <v>11</v>
      </c>
      <c r="E87" s="145" t="s">
        <v>10</v>
      </c>
      <c r="I87" s="72"/>
      <c r="J87" s="72"/>
      <c r="K87" s="72"/>
      <c r="L87" s="72"/>
      <c r="M87" s="72"/>
      <c r="N87" s="72"/>
      <c r="O87" s="72"/>
      <c r="P87" s="72"/>
      <c r="Q87" s="72"/>
      <c r="R87" s="72"/>
      <c r="S87" s="72"/>
      <c r="T87" s="72"/>
      <c r="U87" s="72"/>
      <c r="V87" s="72"/>
      <c r="W87" s="171"/>
    </row>
    <row r="88" spans="1:23" ht="20.100000000000001" customHeight="1" x14ac:dyDescent="0.15">
      <c r="A88" s="149"/>
      <c r="B88" s="149"/>
      <c r="C88" s="178"/>
      <c r="D88" s="170"/>
      <c r="E88" s="170"/>
      <c r="F88" s="170"/>
      <c r="G88" s="170"/>
      <c r="H88" s="170"/>
      <c r="I88" s="174"/>
      <c r="J88" s="175" t="s">
        <v>75</v>
      </c>
      <c r="K88" s="180"/>
      <c r="L88" s="180"/>
      <c r="M88" s="180"/>
      <c r="N88" s="180"/>
      <c r="O88" s="180"/>
      <c r="P88" s="180"/>
      <c r="Q88" s="180"/>
      <c r="R88" s="180"/>
      <c r="S88" s="180"/>
      <c r="T88" s="180"/>
      <c r="U88" s="180"/>
      <c r="V88" s="180"/>
      <c r="W88" s="171"/>
    </row>
    <row r="89" spans="1:23" ht="15.75" customHeight="1" x14ac:dyDescent="0.15">
      <c r="A89" s="162"/>
      <c r="B89" s="149"/>
      <c r="C89" s="182"/>
      <c r="D89" s="183"/>
      <c r="E89" s="183"/>
      <c r="F89" s="183"/>
      <c r="G89" s="183"/>
      <c r="H89" s="183"/>
      <c r="I89" s="184"/>
      <c r="J89" s="184"/>
      <c r="K89" s="184"/>
      <c r="L89" s="184"/>
      <c r="M89" s="184"/>
      <c r="N89" s="184"/>
      <c r="O89" s="184"/>
      <c r="P89" s="184"/>
      <c r="Q89" s="184"/>
      <c r="R89" s="184"/>
      <c r="S89" s="184"/>
      <c r="T89" s="184"/>
      <c r="U89" s="184"/>
      <c r="V89" s="184"/>
      <c r="W89" s="185"/>
    </row>
    <row r="90" spans="1:23" ht="15.75" customHeight="1" x14ac:dyDescent="0.15">
      <c r="A90" s="162"/>
      <c r="B90" s="149"/>
      <c r="C90" s="170"/>
      <c r="D90" s="170"/>
      <c r="E90" s="170"/>
      <c r="F90" s="170"/>
      <c r="G90" s="170"/>
      <c r="H90" s="170"/>
      <c r="I90" s="180"/>
      <c r="J90" s="180"/>
      <c r="K90" s="180"/>
      <c r="L90" s="180"/>
      <c r="M90" s="180"/>
      <c r="N90" s="180"/>
      <c r="O90" s="180"/>
      <c r="P90" s="180"/>
      <c r="Q90" s="180"/>
      <c r="R90" s="180"/>
      <c r="S90" s="180"/>
      <c r="T90" s="180"/>
      <c r="U90" s="180"/>
      <c r="V90" s="180"/>
      <c r="W90" s="170"/>
    </row>
    <row r="91" spans="1:23" ht="15.75" hidden="1" customHeight="1" x14ac:dyDescent="0.15">
      <c r="A91" s="162"/>
      <c r="B91" s="149"/>
      <c r="C91" s="170"/>
      <c r="D91" s="170"/>
      <c r="E91" s="170"/>
      <c r="F91" s="170"/>
      <c r="G91" s="170"/>
      <c r="H91" s="170"/>
      <c r="I91" s="180"/>
      <c r="J91" s="180"/>
      <c r="K91" s="180"/>
      <c r="L91" s="180"/>
      <c r="M91" s="180"/>
      <c r="N91" s="180"/>
      <c r="O91" s="180"/>
      <c r="P91" s="180"/>
      <c r="Q91" s="180"/>
      <c r="R91" s="180"/>
      <c r="S91" s="180"/>
      <c r="T91" s="180"/>
      <c r="U91" s="180"/>
      <c r="V91" s="180"/>
      <c r="W91" s="170"/>
    </row>
    <row r="92" spans="1:23" ht="15.75" hidden="1" customHeight="1" x14ac:dyDescent="0.15">
      <c r="A92" s="162"/>
      <c r="B92" s="149"/>
      <c r="C92" s="170"/>
      <c r="D92" s="170"/>
      <c r="E92" s="170"/>
      <c r="F92" s="170"/>
      <c r="G92" s="170"/>
      <c r="H92" s="170"/>
      <c r="I92" s="180"/>
      <c r="J92" s="180"/>
      <c r="K92" s="180"/>
      <c r="L92" s="180"/>
      <c r="M92" s="180"/>
      <c r="N92" s="180"/>
      <c r="O92" s="180"/>
      <c r="P92" s="180"/>
      <c r="Q92" s="180"/>
      <c r="R92" s="180"/>
      <c r="S92" s="180"/>
      <c r="T92" s="180"/>
      <c r="U92" s="180"/>
      <c r="V92" s="180"/>
      <c r="W92" s="170"/>
    </row>
    <row r="93" spans="1:23" ht="15.75" hidden="1" customHeight="1" x14ac:dyDescent="0.15">
      <c r="A93" s="162"/>
      <c r="B93" s="149"/>
      <c r="C93" s="170"/>
      <c r="D93" s="170"/>
      <c r="E93" s="170"/>
      <c r="F93" s="170"/>
      <c r="G93" s="170"/>
      <c r="H93" s="170"/>
      <c r="I93" s="180"/>
      <c r="J93" s="180"/>
      <c r="K93" s="180"/>
      <c r="L93" s="180"/>
      <c r="M93" s="180"/>
      <c r="N93" s="180"/>
      <c r="O93" s="180"/>
      <c r="P93" s="180"/>
      <c r="Q93" s="180"/>
      <c r="R93" s="180"/>
      <c r="S93" s="180"/>
      <c r="T93" s="180"/>
      <c r="U93" s="180"/>
      <c r="V93" s="180"/>
      <c r="W93" s="170"/>
    </row>
    <row r="94" spans="1:23" ht="15.75" hidden="1" customHeight="1" x14ac:dyDescent="0.15">
      <c r="A94" s="162"/>
      <c r="B94" s="149"/>
      <c r="C94" s="170"/>
      <c r="D94" s="170"/>
      <c r="E94" s="170"/>
      <c r="F94" s="170"/>
      <c r="G94" s="170"/>
      <c r="H94" s="170"/>
      <c r="I94" s="180"/>
      <c r="J94" s="180"/>
      <c r="K94" s="180"/>
      <c r="L94" s="180"/>
      <c r="M94" s="180"/>
      <c r="N94" s="180"/>
      <c r="O94" s="180"/>
      <c r="P94" s="180"/>
      <c r="Q94" s="180"/>
      <c r="R94" s="180"/>
      <c r="S94" s="180"/>
      <c r="T94" s="180"/>
      <c r="U94" s="180"/>
      <c r="V94" s="180"/>
      <c r="W94" s="170"/>
    </row>
    <row r="95" spans="1:23" ht="15.75" hidden="1" customHeight="1" x14ac:dyDescent="0.15">
      <c r="A95" s="162"/>
      <c r="B95" s="149"/>
      <c r="C95" s="170"/>
      <c r="D95" s="170"/>
      <c r="E95" s="170"/>
      <c r="F95" s="170"/>
      <c r="G95" s="170"/>
      <c r="H95" s="170"/>
      <c r="I95" s="180"/>
      <c r="J95" s="180"/>
      <c r="K95" s="180"/>
      <c r="L95" s="180"/>
      <c r="M95" s="180"/>
      <c r="N95" s="180"/>
      <c r="O95" s="180"/>
      <c r="P95" s="180"/>
      <c r="Q95" s="180"/>
      <c r="R95" s="180"/>
      <c r="S95" s="180"/>
      <c r="T95" s="180"/>
      <c r="U95" s="180"/>
      <c r="V95" s="180"/>
      <c r="W95" s="170"/>
    </row>
    <row r="96" spans="1:23" ht="15.75" hidden="1" customHeight="1" x14ac:dyDescent="0.15">
      <c r="A96" s="162"/>
      <c r="B96" s="149"/>
      <c r="C96" s="170"/>
      <c r="D96" s="170"/>
      <c r="E96" s="170"/>
      <c r="F96" s="170"/>
      <c r="G96" s="170"/>
      <c r="H96" s="170"/>
      <c r="I96" s="180"/>
      <c r="J96" s="180"/>
      <c r="K96" s="180"/>
      <c r="L96" s="180"/>
      <c r="M96" s="180"/>
      <c r="N96" s="180"/>
      <c r="O96" s="180"/>
      <c r="P96" s="180"/>
      <c r="Q96" s="180"/>
      <c r="R96" s="180"/>
      <c r="S96" s="180"/>
      <c r="T96" s="180"/>
      <c r="U96" s="180"/>
      <c r="V96" s="180"/>
      <c r="W96" s="170"/>
    </row>
    <row r="97" spans="1:23" ht="15.75" hidden="1" customHeight="1" x14ac:dyDescent="0.15">
      <c r="A97" s="162"/>
      <c r="B97" s="149"/>
      <c r="C97" s="170"/>
      <c r="D97" s="170"/>
      <c r="E97" s="170"/>
      <c r="F97" s="170"/>
      <c r="G97" s="170"/>
      <c r="H97" s="170"/>
      <c r="I97" s="180"/>
      <c r="J97" s="180"/>
      <c r="K97" s="180"/>
      <c r="L97" s="180"/>
      <c r="M97" s="180"/>
      <c r="N97" s="180"/>
      <c r="O97" s="180"/>
      <c r="P97" s="180"/>
      <c r="Q97" s="180"/>
      <c r="R97" s="180"/>
      <c r="S97" s="180"/>
      <c r="T97" s="180"/>
      <c r="U97" s="180"/>
      <c r="V97" s="180"/>
      <c r="W97" s="170"/>
    </row>
    <row r="98" spans="1:23" ht="15.75" hidden="1" customHeight="1" x14ac:dyDescent="0.15">
      <c r="A98" s="162"/>
      <c r="B98" s="149"/>
      <c r="C98" s="170"/>
      <c r="D98" s="170"/>
      <c r="E98" s="170"/>
      <c r="F98" s="170"/>
      <c r="G98" s="170"/>
      <c r="H98" s="170"/>
      <c r="I98" s="180"/>
      <c r="J98" s="180"/>
      <c r="K98" s="180"/>
      <c r="L98" s="180"/>
      <c r="M98" s="180"/>
      <c r="N98" s="180"/>
      <c r="O98" s="180"/>
      <c r="P98" s="180"/>
      <c r="Q98" s="180"/>
      <c r="R98" s="180"/>
      <c r="S98" s="180"/>
      <c r="T98" s="180"/>
      <c r="U98" s="180"/>
      <c r="V98" s="180"/>
      <c r="W98" s="170"/>
    </row>
    <row r="99" spans="1:23" ht="15.75" hidden="1" customHeight="1" x14ac:dyDescent="0.15">
      <c r="A99" s="162"/>
      <c r="B99" s="149"/>
      <c r="C99" s="170"/>
      <c r="D99" s="170"/>
      <c r="E99" s="170"/>
      <c r="F99" s="170"/>
      <c r="G99" s="170"/>
      <c r="H99" s="170"/>
      <c r="I99" s="180"/>
      <c r="J99" s="180"/>
      <c r="K99" s="180"/>
      <c r="L99" s="180"/>
      <c r="M99" s="180"/>
      <c r="N99" s="180"/>
      <c r="O99" s="180"/>
      <c r="P99" s="180"/>
      <c r="Q99" s="180"/>
      <c r="R99" s="180"/>
      <c r="S99" s="180"/>
      <c r="T99" s="180"/>
      <c r="U99" s="180"/>
      <c r="V99" s="180"/>
      <c r="W99" s="170"/>
    </row>
    <row r="100" spans="1:23" ht="15.75" hidden="1" customHeight="1" x14ac:dyDescent="0.15">
      <c r="A100" s="162"/>
      <c r="B100" s="149"/>
      <c r="C100" s="170"/>
      <c r="D100" s="170"/>
      <c r="E100" s="170"/>
      <c r="F100" s="170"/>
      <c r="G100" s="170"/>
      <c r="H100" s="170"/>
      <c r="I100" s="180"/>
      <c r="J100" s="180"/>
      <c r="K100" s="180"/>
      <c r="L100" s="180"/>
      <c r="M100" s="180"/>
      <c r="N100" s="180"/>
      <c r="O100" s="180"/>
      <c r="P100" s="180"/>
      <c r="Q100" s="180"/>
      <c r="R100" s="180"/>
      <c r="S100" s="180"/>
      <c r="T100" s="180"/>
      <c r="U100" s="180"/>
      <c r="V100" s="180"/>
      <c r="W100" s="170"/>
    </row>
    <row r="101" spans="1:23" ht="15.75" hidden="1" customHeight="1" x14ac:dyDescent="0.15">
      <c r="A101" s="162"/>
      <c r="B101" s="149"/>
      <c r="C101" s="170"/>
      <c r="D101" s="170"/>
      <c r="E101" s="170"/>
      <c r="F101" s="170"/>
      <c r="G101" s="170"/>
      <c r="H101" s="170"/>
      <c r="I101" s="180"/>
      <c r="J101" s="180"/>
      <c r="K101" s="180"/>
      <c r="L101" s="180"/>
      <c r="M101" s="180"/>
      <c r="N101" s="180"/>
      <c r="O101" s="180"/>
      <c r="P101" s="180"/>
      <c r="Q101" s="180"/>
      <c r="R101" s="180"/>
      <c r="S101" s="180"/>
      <c r="T101" s="180"/>
      <c r="U101" s="180"/>
      <c r="V101" s="180"/>
      <c r="W101" s="170"/>
    </row>
    <row r="102" spans="1:23" ht="15.75" hidden="1" customHeight="1" x14ac:dyDescent="0.15">
      <c r="A102" s="162"/>
      <c r="B102" s="149"/>
      <c r="C102" s="170"/>
      <c r="D102" s="170"/>
      <c r="E102" s="170"/>
      <c r="F102" s="170"/>
      <c r="G102" s="170"/>
      <c r="H102" s="170"/>
      <c r="I102" s="180"/>
      <c r="J102" s="180"/>
      <c r="K102" s="180"/>
      <c r="L102" s="180"/>
      <c r="M102" s="180"/>
      <c r="N102" s="180"/>
      <c r="O102" s="180"/>
      <c r="P102" s="180"/>
      <c r="Q102" s="180"/>
      <c r="R102" s="180"/>
      <c r="S102" s="180"/>
      <c r="T102" s="180"/>
      <c r="U102" s="180"/>
      <c r="V102" s="180"/>
      <c r="W102" s="170"/>
    </row>
    <row r="103" spans="1:23" ht="15.75" hidden="1" customHeight="1" x14ac:dyDescent="0.15">
      <c r="A103" s="162"/>
      <c r="B103" s="149"/>
      <c r="C103" s="170"/>
      <c r="D103" s="170"/>
      <c r="E103" s="170"/>
      <c r="F103" s="170"/>
      <c r="G103" s="170"/>
      <c r="H103" s="170"/>
      <c r="I103" s="180"/>
      <c r="J103" s="180"/>
      <c r="K103" s="180"/>
      <c r="L103" s="180"/>
      <c r="M103" s="180"/>
      <c r="N103" s="180"/>
      <c r="O103" s="180"/>
      <c r="P103" s="180"/>
      <c r="Q103" s="180"/>
      <c r="R103" s="180"/>
      <c r="S103" s="180"/>
      <c r="T103" s="180"/>
      <c r="U103" s="180"/>
      <c r="V103" s="180"/>
      <c r="W103" s="170"/>
    </row>
    <row r="104" spans="1:23" ht="15.75" hidden="1" customHeight="1" x14ac:dyDescent="0.15">
      <c r="A104" s="162"/>
      <c r="B104" s="149"/>
      <c r="C104" s="170"/>
      <c r="D104" s="170"/>
      <c r="E104" s="170"/>
      <c r="F104" s="170"/>
      <c r="G104" s="170"/>
      <c r="H104" s="170"/>
      <c r="I104" s="180"/>
      <c r="J104" s="180"/>
      <c r="K104" s="180"/>
      <c r="L104" s="180"/>
      <c r="M104" s="180"/>
      <c r="N104" s="180"/>
      <c r="O104" s="180"/>
      <c r="P104" s="180"/>
      <c r="Q104" s="180"/>
      <c r="R104" s="180"/>
      <c r="S104" s="180"/>
      <c r="T104" s="180"/>
      <c r="U104" s="180"/>
      <c r="V104" s="180"/>
      <c r="W104" s="170"/>
    </row>
    <row r="105" spans="1:23" ht="15.75" hidden="1" customHeight="1" x14ac:dyDescent="0.15">
      <c r="A105" s="162"/>
      <c r="B105" s="149"/>
      <c r="C105" s="170"/>
      <c r="D105" s="170"/>
      <c r="E105" s="170"/>
      <c r="F105" s="170"/>
      <c r="G105" s="170"/>
      <c r="H105" s="170"/>
      <c r="I105" s="180"/>
      <c r="J105" s="180"/>
      <c r="K105" s="180"/>
      <c r="L105" s="180"/>
      <c r="M105" s="180"/>
      <c r="N105" s="180"/>
      <c r="O105" s="180"/>
      <c r="P105" s="180"/>
      <c r="Q105" s="180"/>
      <c r="R105" s="180"/>
      <c r="S105" s="180"/>
      <c r="T105" s="180"/>
      <c r="U105" s="180"/>
      <c r="V105" s="180"/>
      <c r="W105" s="170"/>
    </row>
    <row r="106" spans="1:23" ht="15.75" hidden="1" customHeight="1" x14ac:dyDescent="0.15">
      <c r="A106" s="162"/>
      <c r="B106" s="149"/>
      <c r="C106" s="170"/>
      <c r="D106" s="170"/>
      <c r="E106" s="170"/>
      <c r="F106" s="170"/>
      <c r="G106" s="170"/>
      <c r="H106" s="170"/>
      <c r="I106" s="180"/>
      <c r="J106" s="180"/>
      <c r="K106" s="180"/>
      <c r="L106" s="180"/>
      <c r="M106" s="180"/>
      <c r="N106" s="180"/>
      <c r="O106" s="180"/>
      <c r="P106" s="180"/>
      <c r="Q106" s="180"/>
      <c r="R106" s="180"/>
      <c r="S106" s="180"/>
      <c r="T106" s="180"/>
      <c r="U106" s="180"/>
      <c r="V106" s="180"/>
      <c r="W106" s="170"/>
    </row>
    <row r="107" spans="1:23" ht="15.75" hidden="1" customHeight="1" x14ac:dyDescent="0.15">
      <c r="A107" s="162"/>
      <c r="B107" s="149"/>
      <c r="C107" s="170"/>
      <c r="D107" s="170"/>
      <c r="E107" s="170"/>
      <c r="F107" s="170"/>
      <c r="G107" s="170"/>
      <c r="H107" s="170"/>
      <c r="I107" s="180"/>
      <c r="J107" s="180"/>
      <c r="K107" s="180"/>
      <c r="L107" s="180"/>
      <c r="M107" s="180"/>
      <c r="N107" s="180"/>
      <c r="O107" s="180"/>
      <c r="P107" s="180"/>
      <c r="Q107" s="180"/>
      <c r="R107" s="180"/>
      <c r="S107" s="180"/>
      <c r="T107" s="180"/>
      <c r="U107" s="180"/>
      <c r="V107" s="180"/>
      <c r="W107" s="170"/>
    </row>
    <row r="108" spans="1:23" ht="15.75" customHeight="1" x14ac:dyDescent="0.15">
      <c r="A108" s="162"/>
      <c r="B108" s="149"/>
      <c r="C108" s="170"/>
      <c r="D108" s="170"/>
      <c r="E108" s="170"/>
      <c r="F108" s="170"/>
      <c r="G108" s="170"/>
      <c r="H108" s="170"/>
      <c r="I108" s="180"/>
      <c r="J108" s="180"/>
      <c r="K108" s="180"/>
      <c r="L108" s="180"/>
      <c r="M108" s="180"/>
      <c r="N108" s="180"/>
      <c r="O108" s="180"/>
      <c r="P108" s="180"/>
      <c r="Q108" s="180"/>
      <c r="R108" s="180"/>
      <c r="S108" s="180"/>
      <c r="T108" s="180"/>
      <c r="U108" s="180"/>
      <c r="V108" s="180"/>
      <c r="W108" s="170"/>
    </row>
    <row r="109" spans="1:23" ht="20.100000000000001" customHeight="1" x14ac:dyDescent="0.15">
      <c r="A109" s="162"/>
      <c r="B109" s="149"/>
      <c r="C109" s="186" t="s">
        <v>31</v>
      </c>
      <c r="D109" s="187"/>
      <c r="E109" s="187"/>
      <c r="F109" s="187"/>
      <c r="G109" s="187"/>
      <c r="H109" s="188"/>
    </row>
    <row r="110" spans="1:23" ht="15.75" customHeight="1" x14ac:dyDescent="0.15">
      <c r="A110" s="162"/>
      <c r="B110" s="149"/>
      <c r="C110" s="196"/>
      <c r="D110" s="197"/>
      <c r="E110" s="197"/>
      <c r="F110" s="197"/>
      <c r="G110" s="197"/>
      <c r="H110" s="197"/>
      <c r="I110" s="168"/>
      <c r="J110" s="168"/>
      <c r="K110" s="168"/>
      <c r="L110" s="168"/>
      <c r="M110" s="168"/>
      <c r="N110" s="168"/>
      <c r="O110" s="168"/>
      <c r="P110" s="168"/>
      <c r="Q110" s="168"/>
      <c r="R110" s="168"/>
      <c r="S110" s="168"/>
      <c r="T110" s="168"/>
      <c r="U110" s="168"/>
      <c r="V110" s="168"/>
      <c r="W110" s="169"/>
    </row>
    <row r="111" spans="1:23" ht="20.100000000000001" customHeight="1" x14ac:dyDescent="0.15">
      <c r="A111" s="162"/>
      <c r="B111" s="149"/>
      <c r="C111" s="196"/>
      <c r="D111" s="198" t="s">
        <v>104</v>
      </c>
      <c r="E111" s="199"/>
      <c r="F111" s="199"/>
      <c r="G111" s="199"/>
      <c r="H111" s="199"/>
      <c r="I111" s="200"/>
      <c r="J111" s="199"/>
      <c r="K111" s="199"/>
      <c r="L111" s="199"/>
      <c r="M111" s="199"/>
      <c r="N111" s="199"/>
      <c r="O111" s="199"/>
      <c r="P111" s="199"/>
      <c r="Q111" s="199"/>
      <c r="R111" s="199"/>
      <c r="S111" s="199"/>
      <c r="T111" s="199"/>
      <c r="U111" s="199"/>
      <c r="V111" s="199"/>
      <c r="W111" s="171"/>
    </row>
    <row r="112" spans="1:23" ht="20.100000000000001" customHeight="1" x14ac:dyDescent="0.15">
      <c r="A112" s="162">
        <f>IF(TRIM($I112)="", 1001, 0)</f>
        <v>1001</v>
      </c>
      <c r="B112" s="149"/>
      <c r="C112" s="172"/>
      <c r="D112" s="173">
        <v>1</v>
      </c>
      <c r="E112" s="145" t="s">
        <v>8</v>
      </c>
      <c r="I112" s="72"/>
      <c r="J112" s="72"/>
      <c r="K112" s="72"/>
      <c r="L112" s="72"/>
      <c r="M112" s="72"/>
      <c r="N112" s="72"/>
      <c r="O112" s="72"/>
      <c r="P112" s="72"/>
      <c r="Q112" s="72"/>
      <c r="R112" s="72"/>
      <c r="S112" s="72"/>
      <c r="T112" s="72"/>
      <c r="U112" s="72"/>
      <c r="V112" s="72"/>
      <c r="W112" s="171"/>
    </row>
    <row r="113" spans="1:23" ht="20.100000000000001" customHeight="1" x14ac:dyDescent="0.15">
      <c r="A113" s="162"/>
      <c r="B113" s="149"/>
      <c r="C113" s="172"/>
      <c r="D113" s="173"/>
      <c r="E113" s="170"/>
      <c r="F113" s="170"/>
      <c r="G113" s="170"/>
      <c r="H113" s="170"/>
      <c r="I113" s="177"/>
      <c r="J113" s="175" t="s">
        <v>36</v>
      </c>
      <c r="K113" s="180"/>
      <c r="L113" s="180"/>
      <c r="M113" s="180"/>
      <c r="N113" s="180"/>
      <c r="O113" s="180"/>
      <c r="P113" s="180"/>
      <c r="Q113" s="180"/>
      <c r="R113" s="180"/>
      <c r="S113" s="180"/>
      <c r="T113" s="180"/>
      <c r="U113" s="180"/>
      <c r="V113" s="180"/>
      <c r="W113" s="171"/>
    </row>
    <row r="114" spans="1:23" ht="20.100000000000001" customHeight="1" x14ac:dyDescent="0.15">
      <c r="A114" s="162">
        <f>IF(TRIM($I114)="", 1001, 0)</f>
        <v>1001</v>
      </c>
      <c r="B114" s="149"/>
      <c r="C114" s="172"/>
      <c r="D114" s="173">
        <v>2</v>
      </c>
      <c r="E114" s="145" t="s">
        <v>19</v>
      </c>
      <c r="I114" s="72"/>
      <c r="J114" s="72"/>
      <c r="K114" s="72"/>
      <c r="L114" s="72"/>
      <c r="M114" s="72"/>
      <c r="N114" s="72"/>
      <c r="O114" s="72"/>
      <c r="P114" s="72"/>
      <c r="Q114" s="72"/>
      <c r="R114" s="72"/>
      <c r="S114" s="72"/>
      <c r="T114" s="72"/>
      <c r="U114" s="72"/>
      <c r="V114" s="72"/>
      <c r="W114" s="171"/>
    </row>
    <row r="115" spans="1:23" ht="20.100000000000001" customHeight="1" x14ac:dyDescent="0.15">
      <c r="A115" s="162"/>
      <c r="B115" s="149"/>
      <c r="C115" s="172"/>
      <c r="D115" s="173"/>
      <c r="E115" s="170"/>
      <c r="F115" s="170"/>
      <c r="G115" s="170"/>
      <c r="H115" s="170"/>
      <c r="I115" s="177"/>
      <c r="J115" s="175" t="s">
        <v>11</v>
      </c>
      <c r="K115" s="180"/>
      <c r="L115" s="180"/>
      <c r="M115" s="180"/>
      <c r="N115" s="180"/>
      <c r="O115" s="180"/>
      <c r="P115" s="180"/>
      <c r="Q115" s="180"/>
      <c r="R115" s="180"/>
      <c r="S115" s="180"/>
      <c r="T115" s="180"/>
      <c r="U115" s="180"/>
      <c r="V115" s="180"/>
      <c r="W115" s="171"/>
    </row>
    <row r="116" spans="1:23" ht="20.100000000000001" customHeight="1" x14ac:dyDescent="0.15">
      <c r="A116" s="162">
        <f>IF(TRIM($I116)="", 1001, 0)</f>
        <v>1001</v>
      </c>
      <c r="B116" s="149"/>
      <c r="C116" s="172"/>
      <c r="D116" s="173">
        <v>3</v>
      </c>
      <c r="E116" s="145" t="s">
        <v>20</v>
      </c>
      <c r="I116" s="72"/>
      <c r="J116" s="72"/>
      <c r="K116" s="72"/>
      <c r="L116" s="72"/>
      <c r="M116" s="72"/>
      <c r="N116" s="72"/>
      <c r="O116" s="72"/>
      <c r="P116" s="72"/>
      <c r="Q116" s="72"/>
      <c r="R116" s="72"/>
      <c r="S116" s="72"/>
      <c r="T116" s="72"/>
      <c r="U116" s="72"/>
      <c r="V116" s="72"/>
      <c r="W116" s="171"/>
    </row>
    <row r="117" spans="1:23" ht="20.100000000000001" customHeight="1" x14ac:dyDescent="0.15">
      <c r="A117" s="162"/>
      <c r="B117" s="149"/>
      <c r="C117" s="172"/>
      <c r="D117" s="173"/>
      <c r="E117" s="170"/>
      <c r="F117" s="170"/>
      <c r="G117" s="170"/>
      <c r="H117" s="170"/>
      <c r="I117" s="177"/>
      <c r="J117" s="175" t="s">
        <v>12</v>
      </c>
      <c r="K117" s="180"/>
      <c r="L117" s="180"/>
      <c r="M117" s="180"/>
      <c r="N117" s="180"/>
      <c r="O117" s="180"/>
      <c r="P117" s="180"/>
      <c r="Q117" s="180"/>
      <c r="R117" s="180"/>
      <c r="S117" s="180"/>
      <c r="T117" s="180"/>
      <c r="U117" s="180"/>
      <c r="V117" s="180"/>
      <c r="W117" s="171"/>
    </row>
    <row r="118" spans="1:23" ht="20.100000000000001" customHeight="1" x14ac:dyDescent="0.15">
      <c r="A118" s="162">
        <f>IF(NOT(AND(I118&lt;&gt;"",ISNUMBER(VALUE(SUBSTITUTE(I118,"-",""))))), 1002, 0)</f>
        <v>1002</v>
      </c>
      <c r="B118" s="149"/>
      <c r="C118" s="172"/>
      <c r="D118" s="173">
        <v>4</v>
      </c>
      <c r="E118" s="145" t="s">
        <v>6</v>
      </c>
      <c r="I118" s="72"/>
      <c r="J118" s="72"/>
      <c r="K118" s="72"/>
      <c r="L118" s="72"/>
      <c r="M118" s="72"/>
      <c r="N118" s="170"/>
      <c r="O118" s="170"/>
      <c r="P118" s="170"/>
      <c r="Q118" s="170"/>
      <c r="R118" s="170"/>
      <c r="S118" s="170"/>
      <c r="T118" s="170"/>
      <c r="U118" s="170"/>
      <c r="V118" s="170"/>
      <c r="W118" s="171"/>
    </row>
    <row r="119" spans="1:23" ht="20.100000000000001" customHeight="1" x14ac:dyDescent="0.15">
      <c r="A119" s="162"/>
      <c r="B119" s="149"/>
      <c r="C119" s="178"/>
      <c r="D119" s="170"/>
      <c r="E119" s="170"/>
      <c r="F119" s="170"/>
      <c r="G119" s="170"/>
      <c r="H119" s="170"/>
      <c r="I119" s="177"/>
      <c r="J119" s="175" t="s">
        <v>69</v>
      </c>
      <c r="K119" s="176"/>
      <c r="L119" s="176"/>
      <c r="M119" s="176"/>
      <c r="N119" s="176"/>
      <c r="O119" s="176"/>
      <c r="P119" s="176"/>
      <c r="Q119" s="176"/>
      <c r="R119" s="176"/>
      <c r="S119" s="176"/>
      <c r="T119" s="176"/>
      <c r="U119" s="176"/>
      <c r="V119" s="176"/>
      <c r="W119" s="171"/>
    </row>
    <row r="120" spans="1:23" ht="20.100000000000001" customHeight="1" x14ac:dyDescent="0.15">
      <c r="A120" s="162">
        <f>IF(AND(I120&lt;&gt;"",NOT(ISNUMBER(VALUE(SUBSTITUTE(I120,"-",""))))), 1001, 0)</f>
        <v>0</v>
      </c>
      <c r="B120" s="149"/>
      <c r="C120" s="172"/>
      <c r="D120" s="173">
        <v>5</v>
      </c>
      <c r="E120" s="145" t="s">
        <v>7</v>
      </c>
      <c r="I120" s="72"/>
      <c r="J120" s="72"/>
      <c r="K120" s="72"/>
      <c r="L120" s="72"/>
      <c r="M120" s="72"/>
      <c r="N120" s="170"/>
      <c r="O120" s="170"/>
      <c r="P120" s="170"/>
      <c r="Q120" s="170"/>
      <c r="R120" s="170"/>
      <c r="S120" s="170"/>
      <c r="T120" s="170"/>
      <c r="U120" s="170"/>
      <c r="V120" s="170"/>
      <c r="W120" s="171"/>
    </row>
    <row r="121" spans="1:23" ht="20.100000000000001" customHeight="1" x14ac:dyDescent="0.15">
      <c r="A121" s="162"/>
      <c r="B121" s="149"/>
      <c r="C121" s="178"/>
      <c r="D121" s="170"/>
      <c r="E121" s="170"/>
      <c r="F121" s="170"/>
      <c r="G121" s="170"/>
      <c r="H121" s="170"/>
      <c r="I121" s="177"/>
      <c r="J121" s="175" t="s">
        <v>38</v>
      </c>
      <c r="K121" s="176"/>
      <c r="L121" s="176"/>
      <c r="M121" s="176"/>
      <c r="N121" s="176"/>
      <c r="O121" s="176"/>
      <c r="P121" s="176"/>
      <c r="Q121" s="176"/>
      <c r="R121" s="176"/>
      <c r="S121" s="176"/>
      <c r="T121" s="176"/>
      <c r="U121" s="176"/>
      <c r="V121" s="176"/>
      <c r="W121" s="171"/>
    </row>
    <row r="122" spans="1:23" ht="20.100000000000001" customHeight="1" x14ac:dyDescent="0.15">
      <c r="A122" s="162"/>
      <c r="B122" s="149"/>
      <c r="C122" s="172"/>
      <c r="D122" s="173">
        <v>6</v>
      </c>
      <c r="E122" s="145" t="s">
        <v>10</v>
      </c>
      <c r="I122" s="72"/>
      <c r="J122" s="72"/>
      <c r="K122" s="72"/>
      <c r="L122" s="72"/>
      <c r="M122" s="72"/>
      <c r="N122" s="72"/>
      <c r="O122" s="72"/>
      <c r="P122" s="72"/>
      <c r="Q122" s="72"/>
      <c r="R122" s="72"/>
      <c r="S122" s="72"/>
      <c r="T122" s="72"/>
      <c r="U122" s="72"/>
      <c r="V122" s="72"/>
      <c r="W122" s="171"/>
    </row>
    <row r="123" spans="1:23" ht="20.100000000000001" customHeight="1" x14ac:dyDescent="0.15">
      <c r="A123" s="162"/>
      <c r="B123" s="149"/>
      <c r="C123" s="178"/>
      <c r="D123" s="170"/>
      <c r="E123" s="170"/>
      <c r="F123" s="170"/>
      <c r="G123" s="170"/>
      <c r="H123" s="170"/>
      <c r="I123" s="174"/>
      <c r="J123" s="175" t="s">
        <v>18</v>
      </c>
      <c r="K123" s="176"/>
      <c r="L123" s="176"/>
      <c r="M123" s="176"/>
      <c r="N123" s="176"/>
      <c r="O123" s="176"/>
      <c r="P123" s="176"/>
      <c r="Q123" s="176"/>
      <c r="R123" s="176"/>
      <c r="S123" s="176"/>
      <c r="T123" s="176"/>
      <c r="U123" s="176"/>
      <c r="V123" s="176"/>
      <c r="W123" s="171"/>
    </row>
    <row r="124" spans="1:23" ht="15.75" customHeight="1" x14ac:dyDescent="0.15">
      <c r="A124" s="162"/>
      <c r="B124" s="149"/>
      <c r="C124" s="182"/>
      <c r="D124" s="183"/>
      <c r="E124" s="183"/>
      <c r="F124" s="183"/>
      <c r="G124" s="183"/>
      <c r="H124" s="183"/>
      <c r="I124" s="184"/>
      <c r="J124" s="184"/>
      <c r="K124" s="184"/>
      <c r="L124" s="184"/>
      <c r="M124" s="184"/>
      <c r="N124" s="184"/>
      <c r="O124" s="184"/>
      <c r="P124" s="184"/>
      <c r="Q124" s="184"/>
      <c r="R124" s="184"/>
      <c r="S124" s="184"/>
      <c r="T124" s="184"/>
      <c r="U124" s="184"/>
      <c r="V124" s="184"/>
      <c r="W124" s="185"/>
    </row>
    <row r="125" spans="1:23" ht="15.75" customHeight="1" x14ac:dyDescent="0.15">
      <c r="A125" s="162"/>
      <c r="B125" s="149"/>
      <c r="C125" s="170"/>
      <c r="D125" s="170"/>
      <c r="E125" s="170"/>
      <c r="F125" s="170"/>
      <c r="G125" s="170"/>
      <c r="H125" s="170"/>
      <c r="I125" s="180"/>
      <c r="J125" s="180"/>
      <c r="K125" s="180"/>
      <c r="L125" s="180"/>
      <c r="M125" s="180"/>
      <c r="N125" s="180"/>
      <c r="O125" s="180"/>
      <c r="P125" s="180"/>
      <c r="Q125" s="180"/>
      <c r="R125" s="180"/>
      <c r="S125" s="180"/>
      <c r="T125" s="180"/>
      <c r="U125" s="180"/>
      <c r="V125" s="180"/>
      <c r="W125" s="170"/>
    </row>
    <row r="126" spans="1:23" ht="15.75" hidden="1" customHeight="1" x14ac:dyDescent="0.15">
      <c r="A126" s="162"/>
      <c r="B126" s="149"/>
      <c r="C126" s="170"/>
      <c r="D126" s="170"/>
      <c r="E126" s="170"/>
      <c r="F126" s="170"/>
      <c r="G126" s="170"/>
      <c r="H126" s="170"/>
      <c r="I126" s="180"/>
      <c r="J126" s="180"/>
      <c r="K126" s="180"/>
      <c r="L126" s="180"/>
      <c r="M126" s="180"/>
      <c r="N126" s="180"/>
      <c r="O126" s="180"/>
      <c r="P126" s="180"/>
      <c r="Q126" s="180"/>
      <c r="R126" s="180"/>
      <c r="S126" s="180"/>
      <c r="T126" s="180"/>
      <c r="U126" s="180"/>
      <c r="V126" s="180"/>
      <c r="W126" s="170"/>
    </row>
    <row r="127" spans="1:23" ht="15.75" hidden="1" customHeight="1" x14ac:dyDescent="0.15">
      <c r="A127" s="162"/>
      <c r="B127" s="149"/>
      <c r="C127" s="170"/>
      <c r="D127" s="170"/>
      <c r="E127" s="170"/>
      <c r="F127" s="170"/>
      <c r="G127" s="170"/>
      <c r="H127" s="170"/>
      <c r="I127" s="180"/>
      <c r="J127" s="180"/>
      <c r="K127" s="180"/>
      <c r="L127" s="180"/>
      <c r="M127" s="180"/>
      <c r="N127" s="180"/>
      <c r="O127" s="180"/>
      <c r="P127" s="180"/>
      <c r="Q127" s="180"/>
      <c r="R127" s="180"/>
      <c r="S127" s="180"/>
      <c r="T127" s="180"/>
      <c r="U127" s="180"/>
      <c r="V127" s="180"/>
      <c r="W127" s="170"/>
    </row>
    <row r="128" spans="1:23" ht="15.75" hidden="1" customHeight="1" x14ac:dyDescent="0.15">
      <c r="A128" s="162"/>
      <c r="B128" s="149"/>
      <c r="C128" s="170"/>
      <c r="D128" s="170"/>
      <c r="E128" s="170"/>
      <c r="F128" s="170"/>
      <c r="G128" s="170"/>
      <c r="H128" s="170"/>
      <c r="I128" s="180"/>
      <c r="J128" s="170"/>
      <c r="K128" s="170"/>
      <c r="L128" s="170"/>
      <c r="M128" s="170"/>
      <c r="N128" s="170"/>
      <c r="O128" s="170"/>
      <c r="P128" s="170"/>
      <c r="Q128" s="170"/>
      <c r="R128" s="170"/>
      <c r="S128" s="170"/>
      <c r="T128" s="170"/>
      <c r="U128" s="170"/>
      <c r="V128" s="170"/>
      <c r="W128" s="170"/>
    </row>
    <row r="129" spans="1:23" ht="15.75" hidden="1" customHeight="1" x14ac:dyDescent="0.15">
      <c r="A129" s="162"/>
      <c r="B129" s="149"/>
      <c r="C129" s="170"/>
      <c r="D129" s="170"/>
      <c r="E129" s="170"/>
      <c r="F129" s="170"/>
      <c r="G129" s="170"/>
      <c r="H129" s="170"/>
      <c r="I129" s="180"/>
      <c r="J129" s="180"/>
      <c r="K129" s="180"/>
      <c r="L129" s="180"/>
      <c r="M129" s="180"/>
      <c r="N129" s="180"/>
      <c r="O129" s="180"/>
      <c r="P129" s="180"/>
      <c r="Q129" s="180"/>
      <c r="R129" s="180"/>
      <c r="S129" s="180"/>
      <c r="T129" s="180"/>
      <c r="U129" s="180"/>
      <c r="V129" s="180"/>
      <c r="W129" s="170"/>
    </row>
    <row r="130" spans="1:23" ht="15.75" hidden="1" customHeight="1" x14ac:dyDescent="0.15">
      <c r="A130" s="162"/>
      <c r="B130" s="149"/>
      <c r="C130" s="170"/>
      <c r="D130" s="170"/>
      <c r="E130" s="170"/>
      <c r="F130" s="170"/>
      <c r="G130" s="170"/>
      <c r="H130" s="170"/>
      <c r="I130" s="180"/>
      <c r="J130" s="180"/>
      <c r="K130" s="180"/>
      <c r="L130" s="180"/>
      <c r="M130" s="180"/>
      <c r="N130" s="180"/>
      <c r="O130" s="180"/>
      <c r="P130" s="180"/>
      <c r="Q130" s="180"/>
      <c r="R130" s="180"/>
      <c r="S130" s="180"/>
      <c r="T130" s="180"/>
      <c r="U130" s="180"/>
      <c r="V130" s="180"/>
      <c r="W130" s="170"/>
    </row>
    <row r="131" spans="1:23" ht="15.75" hidden="1" customHeight="1" x14ac:dyDescent="0.15">
      <c r="A131" s="162"/>
      <c r="B131" s="149"/>
      <c r="C131" s="170"/>
      <c r="D131" s="170"/>
      <c r="E131" s="170"/>
      <c r="F131" s="170"/>
      <c r="G131" s="170"/>
      <c r="H131" s="170"/>
      <c r="I131" s="180"/>
      <c r="J131" s="180"/>
      <c r="K131" s="180"/>
      <c r="L131" s="180"/>
      <c r="M131" s="180"/>
      <c r="N131" s="180"/>
      <c r="O131" s="180"/>
      <c r="P131" s="180"/>
      <c r="Q131" s="180"/>
      <c r="R131" s="180"/>
      <c r="S131" s="180"/>
      <c r="T131" s="180"/>
      <c r="U131" s="180"/>
      <c r="V131" s="180"/>
      <c r="W131" s="170"/>
    </row>
    <row r="132" spans="1:23" ht="15.75" hidden="1" customHeight="1" x14ac:dyDescent="0.15">
      <c r="A132" s="162"/>
      <c r="B132" s="149"/>
      <c r="C132" s="170"/>
      <c r="D132" s="170"/>
      <c r="E132" s="170"/>
      <c r="F132" s="170"/>
      <c r="G132" s="170"/>
      <c r="H132" s="170"/>
      <c r="I132" s="180"/>
      <c r="J132" s="180"/>
      <c r="K132" s="180"/>
      <c r="L132" s="180"/>
      <c r="M132" s="180"/>
      <c r="N132" s="180"/>
      <c r="O132" s="180"/>
      <c r="P132" s="180"/>
      <c r="Q132" s="180"/>
      <c r="R132" s="180"/>
      <c r="S132" s="180"/>
      <c r="T132" s="180"/>
      <c r="U132" s="180"/>
      <c r="V132" s="180"/>
      <c r="W132" s="170"/>
    </row>
    <row r="133" spans="1:23" ht="15.75" hidden="1" customHeight="1" x14ac:dyDescent="0.15">
      <c r="A133" s="162"/>
      <c r="B133" s="149"/>
      <c r="C133" s="170"/>
      <c r="D133" s="170"/>
      <c r="E133" s="170"/>
      <c r="F133" s="170"/>
      <c r="G133" s="170"/>
      <c r="H133" s="170"/>
      <c r="I133" s="180"/>
      <c r="J133" s="180"/>
      <c r="K133" s="180"/>
      <c r="L133" s="180"/>
      <c r="M133" s="180"/>
      <c r="N133" s="180"/>
      <c r="O133" s="180"/>
      <c r="P133" s="180"/>
      <c r="Q133" s="180"/>
      <c r="R133" s="180"/>
      <c r="S133" s="180"/>
      <c r="T133" s="180"/>
      <c r="U133" s="180"/>
      <c r="V133" s="180"/>
      <c r="W133" s="170"/>
    </row>
    <row r="134" spans="1:23" ht="15.75" hidden="1" customHeight="1" x14ac:dyDescent="0.15">
      <c r="A134" s="162"/>
      <c r="B134" s="149"/>
      <c r="C134" s="170"/>
      <c r="D134" s="170"/>
      <c r="E134" s="170"/>
      <c r="F134" s="170"/>
      <c r="G134" s="170"/>
      <c r="H134" s="170"/>
      <c r="I134" s="180"/>
      <c r="J134" s="180"/>
      <c r="K134" s="180"/>
      <c r="L134" s="180"/>
      <c r="M134" s="180"/>
      <c r="N134" s="180"/>
      <c r="O134" s="180"/>
      <c r="P134" s="180"/>
      <c r="Q134" s="180"/>
      <c r="R134" s="180"/>
      <c r="S134" s="180"/>
      <c r="T134" s="180"/>
      <c r="U134" s="180"/>
      <c r="V134" s="180"/>
      <c r="W134" s="170"/>
    </row>
    <row r="135" spans="1:23" ht="15.75" hidden="1" customHeight="1" x14ac:dyDescent="0.15">
      <c r="A135" s="162"/>
      <c r="B135" s="149"/>
      <c r="C135" s="170"/>
      <c r="D135" s="170"/>
      <c r="E135" s="170"/>
      <c r="F135" s="170"/>
      <c r="G135" s="170"/>
      <c r="H135" s="170"/>
      <c r="I135" s="180"/>
      <c r="J135" s="180"/>
      <c r="K135" s="180"/>
      <c r="L135" s="180"/>
      <c r="M135" s="180"/>
      <c r="N135" s="180"/>
      <c r="O135" s="180"/>
      <c r="P135" s="180"/>
      <c r="Q135" s="180"/>
      <c r="R135" s="180"/>
      <c r="S135" s="180"/>
      <c r="T135" s="180"/>
      <c r="U135" s="180"/>
      <c r="V135" s="180"/>
      <c r="W135" s="170"/>
    </row>
    <row r="136" spans="1:23" ht="15.75" hidden="1" customHeight="1" x14ac:dyDescent="0.15">
      <c r="A136" s="162"/>
      <c r="B136" s="149"/>
      <c r="C136" s="170"/>
      <c r="D136" s="170"/>
      <c r="E136" s="170"/>
      <c r="F136" s="170"/>
      <c r="G136" s="170"/>
      <c r="H136" s="170"/>
      <c r="I136" s="180"/>
      <c r="J136" s="180"/>
      <c r="K136" s="180"/>
      <c r="L136" s="180"/>
      <c r="M136" s="180"/>
      <c r="N136" s="180"/>
      <c r="O136" s="180"/>
      <c r="P136" s="180"/>
      <c r="Q136" s="180"/>
      <c r="R136" s="180"/>
      <c r="S136" s="180"/>
      <c r="T136" s="180"/>
      <c r="U136" s="180"/>
      <c r="V136" s="180"/>
      <c r="W136" s="170"/>
    </row>
    <row r="137" spans="1:23" ht="15.75" hidden="1" customHeight="1" x14ac:dyDescent="0.15">
      <c r="A137" s="162"/>
      <c r="B137" s="149"/>
      <c r="C137" s="170"/>
      <c r="D137" s="170"/>
      <c r="E137" s="170"/>
      <c r="F137" s="170"/>
      <c r="G137" s="170"/>
      <c r="H137" s="170"/>
      <c r="I137" s="180"/>
      <c r="J137" s="180"/>
      <c r="K137" s="180"/>
      <c r="L137" s="180"/>
      <c r="M137" s="180"/>
      <c r="N137" s="180"/>
      <c r="O137" s="180"/>
      <c r="P137" s="180"/>
      <c r="Q137" s="180"/>
      <c r="R137" s="180"/>
      <c r="S137" s="180"/>
      <c r="T137" s="180"/>
      <c r="U137" s="180"/>
      <c r="V137" s="180"/>
      <c r="W137" s="170"/>
    </row>
    <row r="138" spans="1:23" ht="15.75" hidden="1" customHeight="1" x14ac:dyDescent="0.15">
      <c r="A138" s="162"/>
      <c r="B138" s="149"/>
      <c r="C138" s="170"/>
      <c r="D138" s="170"/>
      <c r="E138" s="170"/>
      <c r="F138" s="170"/>
      <c r="G138" s="170"/>
      <c r="H138" s="170"/>
      <c r="I138" s="180"/>
      <c r="J138" s="180"/>
      <c r="K138" s="180"/>
      <c r="L138" s="180"/>
      <c r="M138" s="180"/>
      <c r="N138" s="180"/>
      <c r="O138" s="180"/>
      <c r="P138" s="180"/>
      <c r="Q138" s="180"/>
      <c r="R138" s="180"/>
      <c r="S138" s="180"/>
      <c r="T138" s="180"/>
      <c r="U138" s="180"/>
      <c r="V138" s="180"/>
      <c r="W138" s="170"/>
    </row>
    <row r="139" spans="1:23" ht="15.75" hidden="1" customHeight="1" x14ac:dyDescent="0.15">
      <c r="A139" s="162"/>
      <c r="B139" s="149"/>
      <c r="C139" s="170"/>
      <c r="D139" s="170"/>
      <c r="E139" s="170"/>
      <c r="F139" s="170"/>
      <c r="G139" s="170"/>
      <c r="H139" s="170"/>
      <c r="I139" s="180"/>
      <c r="J139" s="180"/>
      <c r="K139" s="180"/>
      <c r="L139" s="180"/>
      <c r="M139" s="180"/>
      <c r="N139" s="180"/>
      <c r="O139" s="180"/>
      <c r="P139" s="180"/>
      <c r="Q139" s="180"/>
      <c r="R139" s="180"/>
      <c r="S139" s="180"/>
      <c r="T139" s="180"/>
      <c r="U139" s="180"/>
      <c r="V139" s="180"/>
      <c r="W139" s="170"/>
    </row>
    <row r="140" spans="1:23" ht="15.75" hidden="1" customHeight="1" x14ac:dyDescent="0.15">
      <c r="A140" s="162"/>
      <c r="B140" s="149"/>
      <c r="C140" s="170"/>
      <c r="D140" s="170"/>
      <c r="E140" s="170"/>
      <c r="F140" s="170"/>
      <c r="G140" s="170"/>
      <c r="H140" s="170"/>
      <c r="I140" s="180"/>
      <c r="J140" s="170"/>
      <c r="K140" s="170"/>
      <c r="L140" s="170"/>
      <c r="M140" s="170"/>
      <c r="N140" s="170"/>
      <c r="O140" s="170"/>
      <c r="P140" s="170"/>
      <c r="Q140" s="170"/>
      <c r="R140" s="170"/>
      <c r="S140" s="170"/>
      <c r="T140" s="170"/>
      <c r="U140" s="170"/>
      <c r="V140" s="170"/>
      <c r="W140" s="170"/>
    </row>
    <row r="141" spans="1:23" ht="15.75" hidden="1" customHeight="1" x14ac:dyDescent="0.15">
      <c r="A141" s="162"/>
      <c r="B141" s="149"/>
      <c r="C141" s="170"/>
      <c r="D141" s="170"/>
      <c r="E141" s="170"/>
      <c r="F141" s="170"/>
      <c r="G141" s="170"/>
      <c r="H141" s="170"/>
      <c r="I141" s="180"/>
      <c r="J141" s="170"/>
      <c r="K141" s="170"/>
      <c r="L141" s="170"/>
      <c r="M141" s="170"/>
      <c r="N141" s="170"/>
      <c r="O141" s="170"/>
      <c r="P141" s="170"/>
      <c r="Q141" s="170"/>
      <c r="R141" s="170"/>
      <c r="S141" s="170"/>
      <c r="T141" s="170"/>
      <c r="U141" s="170"/>
      <c r="V141" s="170"/>
      <c r="W141" s="170"/>
    </row>
    <row r="142" spans="1:23" ht="15.75" hidden="1" customHeight="1" x14ac:dyDescent="0.15">
      <c r="A142" s="162"/>
      <c r="B142" s="149"/>
      <c r="C142" s="170"/>
      <c r="D142" s="170"/>
      <c r="E142" s="170"/>
      <c r="F142" s="170"/>
      <c r="G142" s="170"/>
      <c r="H142" s="170"/>
      <c r="I142" s="180"/>
      <c r="J142" s="180"/>
      <c r="K142" s="180"/>
      <c r="L142" s="180"/>
      <c r="M142" s="180"/>
      <c r="N142" s="180"/>
      <c r="O142" s="180"/>
      <c r="P142" s="180"/>
      <c r="Q142" s="180"/>
      <c r="R142" s="180"/>
      <c r="S142" s="180"/>
      <c r="T142" s="180"/>
      <c r="U142" s="180"/>
      <c r="V142" s="180"/>
      <c r="W142" s="170"/>
    </row>
    <row r="143" spans="1:23" ht="15.75" hidden="1" customHeight="1" x14ac:dyDescent="0.15">
      <c r="A143" s="162"/>
      <c r="B143" s="149"/>
      <c r="C143" s="170"/>
      <c r="D143" s="170"/>
      <c r="E143" s="170"/>
      <c r="F143" s="170"/>
      <c r="G143" s="170"/>
      <c r="H143" s="170"/>
      <c r="I143" s="180"/>
      <c r="J143" s="180"/>
      <c r="K143" s="180"/>
      <c r="L143" s="180"/>
      <c r="M143" s="180"/>
      <c r="N143" s="180"/>
      <c r="O143" s="180"/>
      <c r="P143" s="180"/>
      <c r="Q143" s="180"/>
      <c r="R143" s="180"/>
      <c r="S143" s="180"/>
      <c r="T143" s="180"/>
      <c r="U143" s="180"/>
      <c r="V143" s="180"/>
      <c r="W143" s="170"/>
    </row>
    <row r="144" spans="1:23" ht="15.75" hidden="1" customHeight="1" x14ac:dyDescent="0.15">
      <c r="A144" s="162"/>
      <c r="B144" s="149"/>
      <c r="C144" s="170"/>
      <c r="D144" s="170"/>
      <c r="E144" s="170"/>
      <c r="F144" s="170"/>
      <c r="G144" s="170"/>
      <c r="H144" s="170"/>
      <c r="I144" s="180"/>
      <c r="J144" s="180"/>
      <c r="K144" s="180"/>
      <c r="L144" s="180"/>
      <c r="M144" s="180"/>
      <c r="N144" s="180"/>
      <c r="O144" s="180"/>
      <c r="P144" s="180"/>
      <c r="Q144" s="180"/>
      <c r="R144" s="180"/>
      <c r="S144" s="180"/>
      <c r="T144" s="180"/>
      <c r="U144" s="180"/>
      <c r="V144" s="180"/>
      <c r="W144" s="170"/>
    </row>
    <row r="145" spans="1:23" ht="15.75" customHeight="1" x14ac:dyDescent="0.15">
      <c r="A145" s="162"/>
      <c r="B145" s="149"/>
      <c r="C145" s="170"/>
      <c r="D145" s="170"/>
      <c r="E145" s="170"/>
      <c r="F145" s="170"/>
      <c r="G145" s="170"/>
      <c r="H145" s="170"/>
      <c r="I145" s="180"/>
      <c r="J145" s="170"/>
      <c r="K145" s="170"/>
      <c r="L145" s="170"/>
      <c r="M145" s="170"/>
      <c r="N145" s="170"/>
      <c r="O145" s="170"/>
      <c r="P145" s="170"/>
      <c r="Q145" s="170"/>
      <c r="R145" s="170"/>
      <c r="S145" s="170"/>
      <c r="T145" s="170"/>
      <c r="U145" s="170"/>
      <c r="V145" s="170"/>
      <c r="W145" s="170"/>
    </row>
    <row r="146" spans="1:23" ht="20.100000000000001" customHeight="1" x14ac:dyDescent="0.15">
      <c r="A146" s="162"/>
      <c r="B146" s="149"/>
      <c r="C146" s="186" t="s">
        <v>32</v>
      </c>
      <c r="D146" s="187"/>
      <c r="E146" s="187"/>
      <c r="F146" s="187"/>
      <c r="G146" s="187"/>
      <c r="H146" s="188"/>
    </row>
    <row r="147" spans="1:23" ht="15.75" customHeight="1" x14ac:dyDescent="0.15">
      <c r="A147" s="162"/>
      <c r="B147" s="149"/>
      <c r="C147" s="166"/>
      <c r="D147" s="167"/>
      <c r="E147" s="167"/>
      <c r="F147" s="167"/>
      <c r="G147" s="167"/>
      <c r="H147" s="167"/>
      <c r="I147" s="168"/>
      <c r="J147" s="168"/>
      <c r="K147" s="168"/>
      <c r="L147" s="168"/>
      <c r="M147" s="168"/>
      <c r="N147" s="168"/>
      <c r="O147" s="168"/>
      <c r="P147" s="168"/>
      <c r="Q147" s="168"/>
      <c r="R147" s="168"/>
      <c r="S147" s="168"/>
      <c r="T147" s="168"/>
      <c r="U147" s="168"/>
      <c r="V147" s="168"/>
      <c r="W147" s="169"/>
    </row>
    <row r="148" spans="1:23" ht="20.100000000000001" customHeight="1" x14ac:dyDescent="0.15">
      <c r="A148" s="149"/>
      <c r="B148" s="149"/>
      <c r="C148" s="166"/>
      <c r="D148" s="201" t="s">
        <v>43</v>
      </c>
      <c r="E148" s="190"/>
      <c r="F148" s="190"/>
      <c r="G148" s="190"/>
      <c r="H148" s="190"/>
      <c r="I148" s="190"/>
      <c r="J148" s="190"/>
      <c r="K148" s="190"/>
      <c r="L148" s="190"/>
      <c r="M148" s="190"/>
      <c r="N148" s="190"/>
      <c r="O148" s="190"/>
      <c r="P148" s="190"/>
      <c r="Q148" s="190"/>
      <c r="R148" s="190"/>
      <c r="S148" s="190"/>
      <c r="T148" s="190"/>
      <c r="U148" s="190"/>
      <c r="V148" s="190"/>
      <c r="W148" s="181"/>
    </row>
    <row r="149" spans="1:23" ht="20.100000000000001" customHeight="1" x14ac:dyDescent="0.15">
      <c r="A149" s="149">
        <f>IF(AND(I149&lt;&gt;"しない", I149&lt;&gt;"する"), 1001, 0)</f>
        <v>0</v>
      </c>
      <c r="B149" s="149"/>
      <c r="C149" s="166"/>
      <c r="D149" s="173">
        <v>1</v>
      </c>
      <c r="E149" s="170" t="s">
        <v>44</v>
      </c>
      <c r="F149" s="170"/>
      <c r="G149" s="170"/>
      <c r="H149" s="170"/>
      <c r="I149" s="72" t="s">
        <v>45</v>
      </c>
      <c r="J149" s="87"/>
      <c r="K149" s="87"/>
      <c r="L149" s="87"/>
      <c r="M149" s="87"/>
      <c r="N149" s="170"/>
      <c r="O149" s="170"/>
      <c r="P149" s="170"/>
      <c r="Q149" s="170"/>
      <c r="R149" s="170"/>
      <c r="S149" s="170"/>
      <c r="T149" s="170"/>
      <c r="W149" s="181"/>
    </row>
    <row r="150" spans="1:23" ht="20.100000000000001" customHeight="1" x14ac:dyDescent="0.15">
      <c r="A150" s="149"/>
      <c r="B150" s="149"/>
      <c r="C150" s="166"/>
      <c r="D150" s="170"/>
      <c r="E150" s="170"/>
      <c r="F150" s="170"/>
      <c r="G150" s="170"/>
      <c r="H150" s="170"/>
      <c r="I150" s="177"/>
      <c r="J150" s="175" t="s">
        <v>42</v>
      </c>
      <c r="K150" s="176"/>
      <c r="L150" s="176"/>
      <c r="M150" s="176"/>
      <c r="N150" s="176"/>
      <c r="O150" s="176"/>
      <c r="P150" s="176"/>
      <c r="Q150" s="176"/>
      <c r="R150" s="176"/>
      <c r="S150" s="176"/>
      <c r="T150" s="176"/>
      <c r="U150" s="176"/>
      <c r="V150" s="176"/>
      <c r="W150" s="181"/>
    </row>
    <row r="151" spans="1:23" ht="20.100000000000001" customHeight="1" x14ac:dyDescent="0.15">
      <c r="A151" s="162">
        <f>IF(AND($I149="する",ISBLANK($I151)), 1001, 0)</f>
        <v>0</v>
      </c>
      <c r="B151" s="149"/>
      <c r="C151" s="172"/>
      <c r="D151" s="173">
        <v>2</v>
      </c>
      <c r="E151" s="145" t="s">
        <v>0</v>
      </c>
      <c r="I151" s="81"/>
      <c r="J151" s="82"/>
      <c r="K151" s="82"/>
      <c r="L151" s="82"/>
      <c r="M151" s="82"/>
      <c r="N151" s="170"/>
      <c r="O151" s="170"/>
      <c r="P151" s="170"/>
      <c r="Q151" s="170"/>
      <c r="R151" s="170"/>
      <c r="S151" s="170"/>
      <c r="T151" s="170"/>
      <c r="U151" s="170"/>
      <c r="V151" s="170"/>
      <c r="W151" s="171"/>
    </row>
    <row r="152" spans="1:23" ht="20.100000000000001" customHeight="1" x14ac:dyDescent="0.15">
      <c r="A152" s="162"/>
      <c r="B152" s="149"/>
      <c r="C152" s="172"/>
      <c r="D152" s="173"/>
      <c r="E152" s="170"/>
      <c r="F152" s="170"/>
      <c r="G152" s="170"/>
      <c r="H152" s="170"/>
      <c r="I152" s="174"/>
      <c r="J152" s="175" t="s">
        <v>66</v>
      </c>
      <c r="K152" s="176"/>
      <c r="L152" s="176"/>
      <c r="M152" s="176"/>
      <c r="N152" s="176"/>
      <c r="O152" s="176"/>
      <c r="P152" s="176"/>
      <c r="Q152" s="176"/>
      <c r="R152" s="176"/>
      <c r="S152" s="176"/>
      <c r="T152" s="176"/>
      <c r="U152" s="176"/>
      <c r="V152" s="176"/>
      <c r="W152" s="171"/>
    </row>
    <row r="153" spans="1:23" ht="20.100000000000001" customHeight="1" x14ac:dyDescent="0.15">
      <c r="A153" s="162">
        <f>IF(AND($I149="する",ISBLANK($I153)), 1001, 0)</f>
        <v>0</v>
      </c>
      <c r="B153" s="149"/>
      <c r="C153" s="172"/>
      <c r="D153" s="173">
        <v>3</v>
      </c>
      <c r="E153" s="145" t="s">
        <v>1</v>
      </c>
      <c r="I153" s="83"/>
      <c r="J153" s="83"/>
      <c r="K153" s="83"/>
      <c r="L153" s="83"/>
      <c r="M153" s="83"/>
      <c r="N153" s="83"/>
      <c r="O153" s="83"/>
      <c r="P153" s="83"/>
      <c r="Q153" s="83"/>
      <c r="R153" s="83"/>
      <c r="S153" s="83"/>
      <c r="T153" s="83"/>
      <c r="U153" s="83"/>
      <c r="V153" s="83"/>
      <c r="W153" s="171"/>
    </row>
    <row r="154" spans="1:23" ht="20.100000000000001" customHeight="1" x14ac:dyDescent="0.15">
      <c r="A154" s="162"/>
      <c r="B154" s="149"/>
      <c r="C154" s="172"/>
      <c r="D154" s="173"/>
      <c r="E154" s="170"/>
      <c r="F154" s="170"/>
      <c r="G154" s="170"/>
      <c r="H154" s="170"/>
      <c r="I154" s="177"/>
      <c r="J154" s="175" t="s">
        <v>16</v>
      </c>
      <c r="K154" s="176"/>
      <c r="L154" s="176"/>
      <c r="M154" s="176"/>
      <c r="N154" s="176"/>
      <c r="O154" s="176"/>
      <c r="P154" s="176"/>
      <c r="Q154" s="176"/>
      <c r="R154" s="176"/>
      <c r="S154" s="176"/>
      <c r="T154" s="176"/>
      <c r="U154" s="176"/>
      <c r="V154" s="176"/>
      <c r="W154" s="171"/>
    </row>
    <row r="155" spans="1:23" ht="20.100000000000001" customHeight="1" x14ac:dyDescent="0.15">
      <c r="A155" s="162"/>
      <c r="B155" s="149"/>
      <c r="C155" s="172"/>
      <c r="D155" s="173">
        <v>4</v>
      </c>
      <c r="E155" s="145" t="s">
        <v>34</v>
      </c>
      <c r="I155" s="72"/>
      <c r="J155" s="72"/>
      <c r="K155" s="72"/>
      <c r="L155" s="72"/>
      <c r="M155" s="72"/>
      <c r="N155" s="72"/>
      <c r="O155" s="72"/>
      <c r="P155" s="72"/>
      <c r="Q155" s="72"/>
      <c r="R155" s="72"/>
      <c r="S155" s="72"/>
      <c r="T155" s="72"/>
      <c r="U155" s="72"/>
      <c r="V155" s="72"/>
      <c r="W155" s="171"/>
    </row>
    <row r="156" spans="1:23" ht="20.100000000000001" customHeight="1" x14ac:dyDescent="0.15">
      <c r="A156" s="162"/>
      <c r="B156" s="149"/>
      <c r="C156" s="172"/>
      <c r="D156" s="173"/>
      <c r="E156" s="170"/>
      <c r="F156" s="170"/>
      <c r="G156" s="170"/>
      <c r="H156" s="170"/>
      <c r="I156" s="174"/>
      <c r="J156" s="175" t="s">
        <v>11</v>
      </c>
      <c r="K156" s="176"/>
      <c r="L156" s="176"/>
      <c r="M156" s="176"/>
      <c r="N156" s="176"/>
      <c r="O156" s="176"/>
      <c r="P156" s="176"/>
      <c r="Q156" s="176"/>
      <c r="R156" s="176"/>
      <c r="S156" s="176"/>
      <c r="T156" s="176"/>
      <c r="U156" s="176"/>
      <c r="V156" s="176"/>
      <c r="W156" s="171"/>
    </row>
    <row r="157" spans="1:23" ht="20.100000000000001" customHeight="1" x14ac:dyDescent="0.15">
      <c r="A157" s="162">
        <f>IF(AND($I149="する",ISBLANK($I157)), 1001, 0)</f>
        <v>0</v>
      </c>
      <c r="B157" s="149"/>
      <c r="C157" s="172"/>
      <c r="D157" s="173">
        <v>5</v>
      </c>
      <c r="E157" s="145" t="s">
        <v>35</v>
      </c>
      <c r="I157" s="72"/>
      <c r="J157" s="72"/>
      <c r="K157" s="72"/>
      <c r="L157" s="72"/>
      <c r="M157" s="72"/>
      <c r="N157" s="72"/>
      <c r="O157" s="72"/>
      <c r="P157" s="72"/>
      <c r="Q157" s="72"/>
      <c r="R157" s="72"/>
      <c r="S157" s="72"/>
      <c r="T157" s="72"/>
      <c r="U157" s="72"/>
      <c r="V157" s="72"/>
      <c r="W157" s="171"/>
    </row>
    <row r="158" spans="1:23" ht="20.100000000000001" customHeight="1" x14ac:dyDescent="0.15">
      <c r="A158" s="162"/>
      <c r="B158" s="149"/>
      <c r="C158" s="178"/>
      <c r="D158" s="170"/>
      <c r="E158" s="170"/>
      <c r="F158" s="170"/>
      <c r="G158" s="170"/>
      <c r="H158" s="170"/>
      <c r="I158" s="174"/>
      <c r="J158" s="175" t="s">
        <v>12</v>
      </c>
      <c r="K158" s="176"/>
      <c r="L158" s="176"/>
      <c r="M158" s="176"/>
      <c r="N158" s="176"/>
      <c r="O158" s="176"/>
      <c r="P158" s="176"/>
      <c r="Q158" s="176"/>
      <c r="R158" s="176"/>
      <c r="S158" s="176"/>
      <c r="T158" s="176"/>
      <c r="U158" s="176"/>
      <c r="V158" s="176"/>
      <c r="W158" s="171"/>
    </row>
    <row r="159" spans="1:23" ht="20.100000000000001" customHeight="1" x14ac:dyDescent="0.15">
      <c r="A159" s="162">
        <f>IF(AND($I149="する",NOT(AND(I159&lt;&gt;"",ISNUMBER(VALUE(SUBSTITUTE(I159,"-","")))))), 1001, 0)</f>
        <v>0</v>
      </c>
      <c r="B159" s="149"/>
      <c r="C159" s="172"/>
      <c r="D159" s="173">
        <v>6</v>
      </c>
      <c r="E159" s="145" t="s">
        <v>6</v>
      </c>
      <c r="I159" s="72"/>
      <c r="J159" s="72"/>
      <c r="K159" s="72"/>
      <c r="L159" s="72"/>
      <c r="M159" s="72"/>
      <c r="N159" s="170"/>
      <c r="O159" s="170"/>
      <c r="P159" s="170"/>
      <c r="Q159" s="170"/>
      <c r="R159" s="170"/>
      <c r="S159" s="170"/>
      <c r="T159" s="170"/>
      <c r="U159" s="170"/>
      <c r="V159" s="170"/>
      <c r="W159" s="171"/>
    </row>
    <row r="160" spans="1:23" ht="20.100000000000001" customHeight="1" x14ac:dyDescent="0.15">
      <c r="A160" s="162"/>
      <c r="B160" s="149"/>
      <c r="C160" s="178"/>
      <c r="D160" s="170"/>
      <c r="E160" s="170"/>
      <c r="F160" s="170"/>
      <c r="G160" s="170"/>
      <c r="H160" s="170"/>
      <c r="I160" s="174"/>
      <c r="J160" s="175" t="s">
        <v>69</v>
      </c>
      <c r="K160" s="176"/>
      <c r="L160" s="176"/>
      <c r="M160" s="176"/>
      <c r="N160" s="176"/>
      <c r="O160" s="176"/>
      <c r="P160" s="176"/>
      <c r="Q160" s="176"/>
      <c r="R160" s="176"/>
      <c r="S160" s="176"/>
      <c r="T160" s="176"/>
      <c r="U160" s="176"/>
      <c r="V160" s="176"/>
      <c r="W160" s="171"/>
    </row>
    <row r="161" spans="1:23" ht="20.100000000000001" customHeight="1" x14ac:dyDescent="0.15">
      <c r="A161" s="162">
        <f>IF(AND($I149="する",AND(I161&lt;&gt;"",NOT(ISNUMBER(VALUE(SUBSTITUTE(I161,"-","")))))), 1002, 0)</f>
        <v>0</v>
      </c>
      <c r="B161" s="149"/>
      <c r="C161" s="172"/>
      <c r="D161" s="173">
        <v>7</v>
      </c>
      <c r="E161" s="145" t="s">
        <v>7</v>
      </c>
      <c r="I161" s="72"/>
      <c r="J161" s="72"/>
      <c r="K161" s="72"/>
      <c r="L161" s="72"/>
      <c r="M161" s="72"/>
      <c r="N161" s="170"/>
      <c r="O161" s="170"/>
      <c r="P161" s="170"/>
      <c r="Q161" s="170"/>
      <c r="R161" s="170"/>
      <c r="S161" s="170"/>
      <c r="T161" s="170"/>
      <c r="U161" s="170"/>
      <c r="V161" s="170"/>
      <c r="W161" s="171"/>
    </row>
    <row r="162" spans="1:23" ht="20.100000000000001" customHeight="1" x14ac:dyDescent="0.15">
      <c r="A162" s="162"/>
      <c r="B162" s="149"/>
      <c r="C162" s="178"/>
      <c r="D162" s="170"/>
      <c r="E162" s="170"/>
      <c r="F162" s="170"/>
      <c r="G162" s="170"/>
      <c r="H162" s="170"/>
      <c r="I162" s="174"/>
      <c r="J162" s="175" t="s">
        <v>38</v>
      </c>
      <c r="K162" s="176"/>
      <c r="L162" s="176"/>
      <c r="M162" s="176"/>
      <c r="N162" s="176"/>
      <c r="O162" s="176"/>
      <c r="P162" s="176"/>
      <c r="Q162" s="176"/>
      <c r="R162" s="176"/>
      <c r="S162" s="176"/>
      <c r="T162" s="176"/>
      <c r="U162" s="176"/>
      <c r="V162" s="176"/>
      <c r="W162" s="171"/>
    </row>
    <row r="163" spans="1:23" ht="15.75" customHeight="1" x14ac:dyDescent="0.15">
      <c r="A163" s="162"/>
      <c r="B163" s="149"/>
      <c r="C163" s="182"/>
      <c r="D163" s="183"/>
      <c r="E163" s="183"/>
      <c r="F163" s="183"/>
      <c r="G163" s="183"/>
      <c r="H163" s="183"/>
      <c r="I163" s="184"/>
      <c r="J163" s="184"/>
      <c r="K163" s="184"/>
      <c r="L163" s="184"/>
      <c r="M163" s="184"/>
      <c r="N163" s="184"/>
      <c r="O163" s="184"/>
      <c r="P163" s="184"/>
      <c r="Q163" s="184"/>
      <c r="R163" s="184"/>
      <c r="S163" s="184"/>
      <c r="T163" s="184"/>
      <c r="U163" s="184"/>
      <c r="V163" s="184"/>
      <c r="W163" s="185"/>
    </row>
    <row r="164" spans="1:23" ht="15.75" customHeight="1" x14ac:dyDescent="0.15">
      <c r="A164" s="162"/>
      <c r="B164" s="149"/>
      <c r="C164" s="170"/>
      <c r="D164" s="170"/>
      <c r="E164" s="170"/>
      <c r="F164" s="170"/>
      <c r="G164" s="170"/>
      <c r="H164" s="170"/>
      <c r="I164" s="180"/>
      <c r="J164" s="180"/>
      <c r="K164" s="180"/>
      <c r="L164" s="180"/>
      <c r="M164" s="180"/>
      <c r="N164" s="180"/>
      <c r="O164" s="180"/>
      <c r="P164" s="180"/>
      <c r="Q164" s="180"/>
      <c r="R164" s="180"/>
      <c r="S164" s="180"/>
      <c r="T164" s="180"/>
      <c r="U164" s="180"/>
      <c r="V164" s="180"/>
      <c r="W164" s="170"/>
    </row>
    <row r="165" spans="1:23" ht="15.75" customHeight="1" x14ac:dyDescent="0.15">
      <c r="A165" s="162"/>
      <c r="B165" s="149"/>
      <c r="C165" s="170"/>
      <c r="D165" s="170"/>
      <c r="E165" s="170"/>
      <c r="F165" s="170"/>
      <c r="G165" s="170"/>
      <c r="H165" s="170"/>
      <c r="I165" s="170"/>
      <c r="J165" s="180"/>
      <c r="K165" s="180"/>
      <c r="L165" s="180"/>
      <c r="M165" s="170"/>
      <c r="N165" s="170"/>
      <c r="O165" s="170"/>
      <c r="P165" s="170"/>
      <c r="Q165" s="170"/>
      <c r="R165" s="170"/>
      <c r="S165" s="170"/>
      <c r="T165" s="170"/>
      <c r="U165" s="170"/>
      <c r="V165" s="170"/>
      <c r="W165" s="170"/>
    </row>
    <row r="166" spans="1:23" ht="20.100000000000001" customHeight="1" x14ac:dyDescent="0.15">
      <c r="A166" s="149"/>
      <c r="B166" s="149"/>
      <c r="C166" s="186" t="s">
        <v>33</v>
      </c>
      <c r="D166" s="187"/>
      <c r="E166" s="187"/>
      <c r="F166" s="187"/>
      <c r="G166" s="187"/>
      <c r="H166" s="188"/>
      <c r="I166" s="202"/>
    </row>
    <row r="167" spans="1:23" ht="20.100000000000001" customHeight="1" x14ac:dyDescent="0.15">
      <c r="A167" s="149"/>
      <c r="B167" s="149"/>
      <c r="C167" s="166"/>
      <c r="D167" s="167"/>
      <c r="E167" s="167"/>
      <c r="F167" s="167"/>
      <c r="G167" s="167"/>
      <c r="H167" s="167"/>
      <c r="I167" s="168"/>
      <c r="J167" s="168"/>
      <c r="K167" s="168"/>
      <c r="L167" s="168"/>
      <c r="M167" s="168"/>
      <c r="N167" s="168"/>
      <c r="O167" s="168"/>
      <c r="P167" s="168"/>
      <c r="Q167" s="168"/>
      <c r="R167" s="168"/>
      <c r="S167" s="168"/>
      <c r="T167" s="168"/>
      <c r="U167" s="168"/>
      <c r="V167" s="168"/>
      <c r="W167" s="169"/>
    </row>
    <row r="168" spans="1:23" ht="20.100000000000001" customHeight="1" x14ac:dyDescent="0.15">
      <c r="A168" s="149">
        <f>IF(ISBLANK(I168), 1001, 0)</f>
        <v>1001</v>
      </c>
      <c r="B168" s="149"/>
      <c r="C168" s="172"/>
      <c r="D168" s="173">
        <v>1</v>
      </c>
      <c r="E168" s="170" t="s">
        <v>53</v>
      </c>
      <c r="F168" s="170"/>
      <c r="G168" s="170"/>
      <c r="H168" s="170"/>
      <c r="I168" s="72"/>
      <c r="J168" s="72"/>
      <c r="K168" s="72"/>
      <c r="L168" s="72"/>
      <c r="M168" s="72"/>
      <c r="N168" s="203" t="s">
        <v>54</v>
      </c>
      <c r="O168" s="204"/>
      <c r="P168" s="205"/>
      <c r="Q168" s="204"/>
      <c r="R168" s="204"/>
      <c r="S168" s="204"/>
      <c r="T168" s="204"/>
      <c r="U168" s="204"/>
      <c r="V168" s="170"/>
      <c r="W168" s="181"/>
    </row>
    <row r="169" spans="1:23" ht="20.100000000000001" customHeight="1" x14ac:dyDescent="0.15">
      <c r="A169" s="149"/>
      <c r="B169" s="149"/>
      <c r="C169" s="172"/>
      <c r="D169" s="173"/>
      <c r="E169" s="170"/>
      <c r="F169" s="170"/>
      <c r="G169" s="170"/>
      <c r="H169" s="170"/>
      <c r="I169" s="206"/>
      <c r="J169" s="207" t="s">
        <v>74</v>
      </c>
      <c r="K169" s="176"/>
      <c r="L169" s="176"/>
      <c r="M169" s="176"/>
      <c r="N169" s="176"/>
      <c r="O169" s="176"/>
      <c r="P169" s="176"/>
      <c r="Q169" s="176"/>
      <c r="R169" s="176"/>
      <c r="S169" s="176"/>
      <c r="T169" s="176"/>
      <c r="U169" s="176"/>
      <c r="V169" s="176"/>
      <c r="W169" s="181"/>
    </row>
    <row r="170" spans="1:23" ht="20.100000000000001" customHeight="1" x14ac:dyDescent="0.15">
      <c r="A170" s="149">
        <f>IF(ISBLANK(I170), 1001, 0)</f>
        <v>1001</v>
      </c>
      <c r="B170" s="149"/>
      <c r="C170" s="172"/>
      <c r="D170" s="173">
        <v>2</v>
      </c>
      <c r="E170" s="145" t="s">
        <v>9</v>
      </c>
      <c r="I170" s="84"/>
      <c r="J170" s="85"/>
      <c r="K170" s="85"/>
      <c r="L170" s="85"/>
      <c r="M170" s="85"/>
      <c r="N170" s="170" t="s">
        <v>15</v>
      </c>
      <c r="O170" s="170"/>
      <c r="P170" s="170"/>
      <c r="Q170" s="170"/>
      <c r="R170" s="170"/>
      <c r="S170" s="170"/>
      <c r="T170" s="170"/>
      <c r="U170" s="170"/>
      <c r="V170" s="170"/>
      <c r="W170" s="171"/>
    </row>
    <row r="171" spans="1:23" ht="39.950000000000003" customHeight="1" x14ac:dyDescent="0.15">
      <c r="A171" s="162"/>
      <c r="B171" s="149"/>
      <c r="C171" s="178"/>
      <c r="D171" s="170"/>
      <c r="E171" s="170"/>
      <c r="F171" s="170"/>
      <c r="G171" s="170"/>
      <c r="H171" s="170"/>
      <c r="I171" s="174"/>
      <c r="J171" s="193" t="s">
        <v>73</v>
      </c>
      <c r="K171" s="195"/>
      <c r="L171" s="195"/>
      <c r="M171" s="195"/>
      <c r="N171" s="195"/>
      <c r="O171" s="195"/>
      <c r="P171" s="195"/>
      <c r="Q171" s="195"/>
      <c r="R171" s="195"/>
      <c r="S171" s="195"/>
      <c r="T171" s="195"/>
      <c r="U171" s="195"/>
      <c r="V171" s="195"/>
      <c r="W171" s="171"/>
    </row>
    <row r="172" spans="1:23" ht="20.100000000000001" customHeight="1" x14ac:dyDescent="0.15">
      <c r="A172" s="149"/>
      <c r="B172" s="149"/>
      <c r="C172" s="166"/>
      <c r="D172" s="173">
        <v>3</v>
      </c>
      <c r="E172" s="170" t="s">
        <v>82</v>
      </c>
      <c r="F172" s="170"/>
      <c r="G172" s="208"/>
      <c r="H172" s="208"/>
      <c r="I172" s="208"/>
      <c r="J172" s="208"/>
      <c r="K172" s="208"/>
      <c r="L172" s="208"/>
      <c r="M172" s="208"/>
      <c r="N172" s="208"/>
      <c r="O172" s="208"/>
      <c r="P172" s="208"/>
      <c r="Q172" s="208"/>
      <c r="R172" s="208"/>
      <c r="S172" s="208"/>
      <c r="T172" s="208"/>
      <c r="U172" s="208"/>
      <c r="V172" s="208"/>
      <c r="W172" s="171"/>
    </row>
    <row r="173" spans="1:23" ht="20.100000000000001" customHeight="1" x14ac:dyDescent="0.15">
      <c r="A173" s="149"/>
      <c r="B173" s="149"/>
      <c r="C173" s="166"/>
      <c r="D173" s="173"/>
      <c r="E173" s="209" t="s">
        <v>83</v>
      </c>
      <c r="F173" s="210"/>
      <c r="G173" s="210"/>
      <c r="H173" s="211"/>
      <c r="I173" s="212" t="s">
        <v>84</v>
      </c>
      <c r="J173" s="213"/>
      <c r="K173" s="213"/>
      <c r="L173" s="213"/>
      <c r="M173" s="214"/>
      <c r="N173" s="215"/>
      <c r="O173" s="216"/>
      <c r="P173" s="208"/>
      <c r="Q173" s="208"/>
      <c r="R173" s="208"/>
      <c r="S173" s="208"/>
      <c r="T173" s="208"/>
      <c r="U173" s="208"/>
      <c r="V173" s="208"/>
      <c r="W173" s="171"/>
    </row>
    <row r="174" spans="1:23" ht="20.100000000000001" customHeight="1" x14ac:dyDescent="0.15">
      <c r="A174" s="149"/>
      <c r="B174" s="149"/>
      <c r="C174" s="166"/>
      <c r="D174" s="173"/>
      <c r="E174" s="217" t="s">
        <v>91</v>
      </c>
      <c r="F174" s="218"/>
      <c r="G174" s="218"/>
      <c r="H174" s="219"/>
      <c r="I174" s="75"/>
      <c r="J174" s="76"/>
      <c r="K174" s="76"/>
      <c r="L174" s="76"/>
      <c r="M174" s="77"/>
      <c r="N174" s="215"/>
      <c r="O174" s="216"/>
      <c r="P174" s="208"/>
      <c r="Q174" s="208"/>
      <c r="R174" s="208"/>
      <c r="S174" s="208"/>
      <c r="T174" s="208"/>
      <c r="U174" s="208"/>
      <c r="V174" s="208"/>
      <c r="W174" s="171"/>
    </row>
    <row r="175" spans="1:23" ht="20.100000000000001" customHeight="1" x14ac:dyDescent="0.15">
      <c r="A175" s="149"/>
      <c r="B175" s="149"/>
      <c r="C175" s="166"/>
      <c r="D175" s="173"/>
      <c r="E175" s="220" t="s">
        <v>101</v>
      </c>
      <c r="F175" s="221"/>
      <c r="G175" s="221"/>
      <c r="H175" s="222"/>
      <c r="I175" s="78"/>
      <c r="J175" s="79"/>
      <c r="K175" s="79"/>
      <c r="L175" s="79"/>
      <c r="M175" s="80"/>
      <c r="N175" s="215"/>
      <c r="O175" s="216"/>
      <c r="P175" s="208"/>
      <c r="Q175" s="208"/>
      <c r="R175" s="208"/>
      <c r="S175" s="208"/>
      <c r="T175" s="208"/>
      <c r="U175" s="208"/>
      <c r="V175" s="208"/>
      <c r="W175" s="171"/>
    </row>
    <row r="176" spans="1:23" ht="20.100000000000001" customHeight="1" x14ac:dyDescent="0.15">
      <c r="A176" s="149"/>
      <c r="B176" s="149"/>
      <c r="C176" s="166"/>
      <c r="D176" s="173"/>
      <c r="E176" s="223" t="s">
        <v>92</v>
      </c>
      <c r="F176" s="224"/>
      <c r="G176" s="224"/>
      <c r="H176" s="225"/>
      <c r="I176" s="78"/>
      <c r="J176" s="79"/>
      <c r="K176" s="79"/>
      <c r="L176" s="79"/>
      <c r="M176" s="80"/>
      <c r="N176" s="215"/>
      <c r="O176" s="216"/>
      <c r="P176" s="208"/>
      <c r="Q176" s="208"/>
      <c r="R176" s="208"/>
      <c r="S176" s="208"/>
      <c r="T176" s="208"/>
      <c r="U176" s="208"/>
      <c r="V176" s="208"/>
      <c r="W176" s="171"/>
    </row>
    <row r="177" spans="1:23" ht="20.100000000000001" customHeight="1" thickBot="1" x14ac:dyDescent="0.2">
      <c r="A177" s="149"/>
      <c r="B177" s="149"/>
      <c r="C177" s="166"/>
      <c r="D177" s="173"/>
      <c r="E177" s="226" t="s">
        <v>93</v>
      </c>
      <c r="F177" s="227"/>
      <c r="G177" s="227"/>
      <c r="H177" s="228"/>
      <c r="I177" s="91"/>
      <c r="J177" s="92"/>
      <c r="K177" s="92"/>
      <c r="L177" s="92"/>
      <c r="M177" s="93"/>
      <c r="N177" s="215"/>
      <c r="O177" s="216"/>
      <c r="P177" s="208"/>
      <c r="Q177" s="208"/>
      <c r="R177" s="208"/>
      <c r="S177" s="208"/>
      <c r="T177" s="208"/>
      <c r="U177" s="208"/>
      <c r="V177" s="208"/>
      <c r="W177" s="171"/>
    </row>
    <row r="178" spans="1:23" ht="20.100000000000001" customHeight="1" thickTop="1" x14ac:dyDescent="0.15">
      <c r="A178" s="149"/>
      <c r="B178" s="149"/>
      <c r="C178" s="166"/>
      <c r="D178" s="173"/>
      <c r="E178" s="229" t="s">
        <v>102</v>
      </c>
      <c r="F178" s="230"/>
      <c r="G178" s="230"/>
      <c r="H178" s="231"/>
      <c r="I178" s="232">
        <f>I174+I176+I177</f>
        <v>0</v>
      </c>
      <c r="J178" s="233"/>
      <c r="K178" s="233"/>
      <c r="L178" s="233"/>
      <c r="M178" s="234"/>
      <c r="N178" s="215"/>
      <c r="O178" s="216"/>
      <c r="P178" s="208"/>
      <c r="Q178" s="208"/>
      <c r="R178" s="208"/>
      <c r="S178" s="208"/>
      <c r="T178" s="208"/>
      <c r="U178" s="208"/>
      <c r="V178" s="208"/>
      <c r="W178" s="171"/>
    </row>
    <row r="179" spans="1:23" ht="20.100000000000001" customHeight="1" x14ac:dyDescent="0.15">
      <c r="A179" s="149"/>
      <c r="B179" s="149"/>
      <c r="C179" s="166"/>
      <c r="D179" s="173"/>
      <c r="E179" s="170"/>
      <c r="F179" s="170"/>
      <c r="G179" s="208"/>
      <c r="H179" s="208"/>
      <c r="I179" s="208"/>
      <c r="J179" s="208"/>
      <c r="K179" s="208"/>
      <c r="L179" s="208"/>
      <c r="M179" s="208"/>
      <c r="N179" s="208"/>
      <c r="O179" s="208"/>
      <c r="P179" s="208"/>
      <c r="Q179" s="208"/>
      <c r="R179" s="208"/>
      <c r="S179" s="208"/>
      <c r="T179" s="208"/>
      <c r="U179" s="208"/>
      <c r="V179" s="208"/>
      <c r="W179" s="171"/>
    </row>
    <row r="180" spans="1:23" ht="20.100000000000001" customHeight="1" x14ac:dyDescent="0.15">
      <c r="A180" s="149"/>
      <c r="B180" s="149"/>
      <c r="C180" s="172"/>
      <c r="D180" s="173">
        <v>4</v>
      </c>
      <c r="E180" s="235" t="s">
        <v>86</v>
      </c>
      <c r="F180" s="235"/>
      <c r="G180" s="235"/>
      <c r="H180" s="235"/>
      <c r="I180" s="236"/>
      <c r="J180" s="236"/>
      <c r="K180" s="236"/>
      <c r="L180" s="236"/>
      <c r="M180" s="236"/>
      <c r="N180" s="204"/>
      <c r="O180" s="204"/>
      <c r="P180" s="204"/>
      <c r="Q180" s="204"/>
      <c r="R180" s="204"/>
      <c r="S180" s="204"/>
      <c r="T180" s="204"/>
      <c r="U180" s="204"/>
      <c r="V180" s="204"/>
      <c r="W180" s="171"/>
    </row>
    <row r="181" spans="1:23" ht="20.100000000000001" customHeight="1" x14ac:dyDescent="0.15">
      <c r="A181" s="149"/>
      <c r="B181" s="149"/>
      <c r="C181" s="172"/>
      <c r="D181" s="173"/>
      <c r="E181" s="208" t="s">
        <v>103</v>
      </c>
      <c r="F181" s="208"/>
      <c r="G181" s="208"/>
      <c r="H181" s="208"/>
      <c r="I181" s="208"/>
      <c r="J181" s="208"/>
      <c r="K181" s="208"/>
      <c r="L181" s="208"/>
      <c r="M181" s="208"/>
      <c r="N181" s="208"/>
      <c r="O181" s="208"/>
      <c r="P181" s="208"/>
      <c r="Q181" s="208"/>
      <c r="R181" s="208"/>
      <c r="S181" s="208"/>
      <c r="T181" s="208"/>
      <c r="U181" s="208"/>
      <c r="V181" s="208"/>
      <c r="W181" s="171"/>
    </row>
    <row r="182" spans="1:23" ht="20.100000000000001" customHeight="1" x14ac:dyDescent="0.15">
      <c r="A182" s="149"/>
      <c r="B182" s="149"/>
      <c r="C182" s="172"/>
      <c r="D182" s="173"/>
      <c r="E182" s="237" t="s">
        <v>94</v>
      </c>
      <c r="F182" s="238"/>
      <c r="G182" s="238"/>
      <c r="H182" s="239"/>
      <c r="I182" s="62"/>
      <c r="J182" s="63"/>
      <c r="K182" s="63"/>
      <c r="L182" s="63"/>
      <c r="M182" s="66"/>
      <c r="N182" s="240"/>
      <c r="O182" s="240"/>
      <c r="P182" s="204"/>
      <c r="Q182" s="204"/>
      <c r="R182" s="204"/>
      <c r="S182" s="204"/>
      <c r="T182" s="204"/>
      <c r="U182" s="204"/>
      <c r="V182" s="204"/>
      <c r="W182" s="171"/>
    </row>
    <row r="183" spans="1:23" ht="20.100000000000001" customHeight="1" x14ac:dyDescent="0.15">
      <c r="A183" s="149"/>
      <c r="B183" s="149"/>
      <c r="C183" s="172"/>
      <c r="D183" s="173"/>
      <c r="E183" s="241" t="s">
        <v>95</v>
      </c>
      <c r="F183" s="242"/>
      <c r="G183" s="242"/>
      <c r="H183" s="243"/>
      <c r="I183" s="59"/>
      <c r="J183" s="60"/>
      <c r="K183" s="60"/>
      <c r="L183" s="60"/>
      <c r="M183" s="61"/>
      <c r="N183" s="240"/>
      <c r="O183" s="240"/>
      <c r="P183" s="204"/>
      <c r="Q183" s="204"/>
      <c r="R183" s="204"/>
      <c r="S183" s="204"/>
      <c r="T183" s="204"/>
      <c r="U183" s="204"/>
      <c r="V183" s="204"/>
      <c r="W183" s="171"/>
    </row>
    <row r="184" spans="1:23" ht="20.100000000000001" customHeight="1" x14ac:dyDescent="0.15">
      <c r="A184" s="149"/>
      <c r="B184" s="149"/>
      <c r="C184" s="172"/>
      <c r="D184" s="173"/>
      <c r="E184" s="244" t="s">
        <v>96</v>
      </c>
      <c r="F184" s="245"/>
      <c r="G184" s="245"/>
      <c r="H184" s="246"/>
      <c r="I184" s="247" t="str">
        <f>IF(ISERROR(I182/I183),"",ROUND((I182/I183)*100,1))</f>
        <v/>
      </c>
      <c r="J184" s="248"/>
      <c r="K184" s="248"/>
      <c r="L184" s="248"/>
      <c r="M184" s="249" t="s">
        <v>87</v>
      </c>
      <c r="N184" s="240"/>
      <c r="O184" s="240"/>
      <c r="P184" s="204"/>
      <c r="Q184" s="204"/>
      <c r="R184" s="204"/>
      <c r="S184" s="204"/>
      <c r="T184" s="204"/>
      <c r="U184" s="204"/>
      <c r="V184" s="204"/>
      <c r="W184" s="171"/>
    </row>
    <row r="185" spans="1:23" ht="20.100000000000001" customHeight="1" x14ac:dyDescent="0.15">
      <c r="A185" s="149"/>
      <c r="B185" s="149"/>
      <c r="C185" s="172"/>
      <c r="D185" s="173"/>
      <c r="E185" s="250"/>
      <c r="F185" s="250"/>
      <c r="G185" s="250"/>
      <c r="H185" s="250"/>
      <c r="I185" s="204"/>
      <c r="J185" s="204"/>
      <c r="K185" s="204"/>
      <c r="L185" s="251"/>
      <c r="M185" s="251"/>
      <c r="N185" s="204"/>
      <c r="O185" s="204"/>
      <c r="P185" s="204"/>
      <c r="Q185" s="204"/>
      <c r="R185" s="204"/>
      <c r="S185" s="204"/>
      <c r="T185" s="204"/>
      <c r="U185" s="204"/>
      <c r="V185" s="204"/>
      <c r="W185" s="171"/>
    </row>
    <row r="186" spans="1:23" ht="20.100000000000001" customHeight="1" x14ac:dyDescent="0.15">
      <c r="A186" s="149"/>
      <c r="B186" s="149"/>
      <c r="C186" s="172"/>
      <c r="D186" s="173">
        <v>5</v>
      </c>
      <c r="E186" s="170" t="s">
        <v>55</v>
      </c>
      <c r="F186" s="170"/>
      <c r="G186" s="170"/>
      <c r="H186" s="170"/>
      <c r="I186" s="252"/>
      <c r="J186" s="184"/>
      <c r="K186" s="184"/>
      <c r="L186" s="184"/>
      <c r="M186" s="184"/>
      <c r="N186" s="180"/>
      <c r="O186" s="180"/>
      <c r="P186" s="180"/>
      <c r="Q186" s="180"/>
      <c r="R186" s="180"/>
      <c r="S186" s="180"/>
      <c r="T186" s="180"/>
      <c r="U186" s="180"/>
      <c r="V186" s="170"/>
      <c r="W186" s="181"/>
    </row>
    <row r="187" spans="1:23" ht="20.100000000000001" customHeight="1" x14ac:dyDescent="0.15">
      <c r="A187" s="149"/>
      <c r="B187" s="149"/>
      <c r="C187" s="172"/>
      <c r="E187" s="237" t="s">
        <v>56</v>
      </c>
      <c r="F187" s="238"/>
      <c r="G187" s="238"/>
      <c r="H187" s="239"/>
      <c r="I187" s="62"/>
      <c r="J187" s="63"/>
      <c r="K187" s="63"/>
      <c r="L187" s="63"/>
      <c r="M187" s="66"/>
      <c r="V187" s="170"/>
      <c r="W187" s="181"/>
    </row>
    <row r="188" spans="1:23" ht="20.100000000000001" customHeight="1" x14ac:dyDescent="0.15">
      <c r="A188" s="149"/>
      <c r="B188" s="149"/>
      <c r="C188" s="172"/>
      <c r="D188" s="173"/>
      <c r="E188" s="241" t="s">
        <v>57</v>
      </c>
      <c r="F188" s="242"/>
      <c r="G188" s="242"/>
      <c r="H188" s="243"/>
      <c r="I188" s="59"/>
      <c r="J188" s="60"/>
      <c r="K188" s="60"/>
      <c r="L188" s="60"/>
      <c r="M188" s="61"/>
      <c r="V188" s="170"/>
      <c r="W188" s="181"/>
    </row>
    <row r="189" spans="1:23" ht="20.100000000000001" customHeight="1" x14ac:dyDescent="0.15">
      <c r="A189" s="149"/>
      <c r="B189" s="149"/>
      <c r="C189" s="172"/>
      <c r="D189" s="173"/>
      <c r="E189" s="241" t="s">
        <v>76</v>
      </c>
      <c r="F189" s="242"/>
      <c r="G189" s="242"/>
      <c r="H189" s="243"/>
      <c r="I189" s="59"/>
      <c r="J189" s="60"/>
      <c r="K189" s="60"/>
      <c r="L189" s="60"/>
      <c r="M189" s="61"/>
      <c r="V189" s="170"/>
      <c r="W189" s="181"/>
    </row>
    <row r="190" spans="1:23" ht="20.100000000000001" customHeight="1" x14ac:dyDescent="0.15">
      <c r="A190" s="149"/>
      <c r="B190" s="149"/>
      <c r="C190" s="172"/>
      <c r="D190" s="173"/>
      <c r="E190" s="241" t="s">
        <v>58</v>
      </c>
      <c r="F190" s="242"/>
      <c r="G190" s="242"/>
      <c r="H190" s="243"/>
      <c r="I190" s="253">
        <f>I187+I188+I189</f>
        <v>0</v>
      </c>
      <c r="J190" s="254"/>
      <c r="K190" s="254"/>
      <c r="L190" s="254"/>
      <c r="M190" s="255"/>
      <c r="V190" s="170"/>
      <c r="W190" s="181"/>
    </row>
    <row r="191" spans="1:23" ht="20.100000000000001" customHeight="1" x14ac:dyDescent="0.15">
      <c r="A191" s="149"/>
      <c r="B191" s="149"/>
      <c r="C191" s="172"/>
      <c r="D191" s="173"/>
      <c r="E191" s="256" t="s">
        <v>59</v>
      </c>
      <c r="F191" s="257"/>
      <c r="G191" s="257"/>
      <c r="H191" s="258"/>
      <c r="I191" s="67"/>
      <c r="J191" s="68"/>
      <c r="K191" s="68"/>
      <c r="L191" s="68"/>
      <c r="M191" s="71"/>
      <c r="V191" s="170"/>
      <c r="W191" s="181"/>
    </row>
    <row r="192" spans="1:23" ht="30" customHeight="1" x14ac:dyDescent="0.15">
      <c r="A192" s="149"/>
      <c r="B192" s="149"/>
      <c r="C192" s="172"/>
      <c r="D192" s="173"/>
      <c r="E192" s="259" t="s">
        <v>60</v>
      </c>
      <c r="F192" s="260"/>
      <c r="G192" s="251"/>
      <c r="H192" s="251"/>
      <c r="I192" s="203"/>
      <c r="J192" s="251"/>
      <c r="K192" s="251"/>
      <c r="V192" s="170"/>
      <c r="W192" s="181"/>
    </row>
    <row r="193" spans="1:23" ht="20.100000000000001" customHeight="1" x14ac:dyDescent="0.15">
      <c r="A193" s="149"/>
      <c r="B193" s="149"/>
      <c r="C193" s="172"/>
      <c r="D193" s="173">
        <v>6</v>
      </c>
      <c r="E193" s="145" t="s">
        <v>193</v>
      </c>
      <c r="I193" s="72"/>
      <c r="J193" s="73"/>
      <c r="K193" s="73"/>
      <c r="L193" s="73"/>
      <c r="M193" s="73"/>
      <c r="N193" s="261"/>
      <c r="O193" s="261"/>
      <c r="P193" s="170"/>
      <c r="Q193" s="170"/>
      <c r="R193" s="170"/>
      <c r="S193" s="170"/>
      <c r="T193" s="170"/>
      <c r="U193" s="170"/>
      <c r="V193" s="170"/>
      <c r="W193" s="181"/>
    </row>
    <row r="194" spans="1:23" ht="20.100000000000001" customHeight="1" x14ac:dyDescent="0.15">
      <c r="A194" s="149"/>
      <c r="B194" s="149"/>
      <c r="C194" s="166"/>
      <c r="D194" s="170"/>
      <c r="E194" s="170"/>
      <c r="F194" s="170"/>
      <c r="G194" s="170"/>
      <c r="H194" s="170"/>
      <c r="I194" s="177"/>
      <c r="J194" s="175" t="s">
        <v>42</v>
      </c>
      <c r="K194" s="175"/>
      <c r="L194" s="175"/>
      <c r="M194" s="175"/>
      <c r="N194" s="175"/>
      <c r="O194" s="175"/>
      <c r="P194" s="175"/>
      <c r="Q194" s="175"/>
      <c r="R194" s="175"/>
      <c r="S194" s="175"/>
      <c r="T194" s="175"/>
      <c r="U194" s="175"/>
      <c r="V194" s="175"/>
      <c r="W194" s="181"/>
    </row>
    <row r="195" spans="1:23" ht="19.899999999999999" customHeight="1" x14ac:dyDescent="0.15">
      <c r="A195" s="149"/>
      <c r="B195" s="149"/>
      <c r="C195" s="178"/>
      <c r="D195" s="173">
        <v>7</v>
      </c>
      <c r="E195" s="170" t="s">
        <v>194</v>
      </c>
      <c r="F195" s="170"/>
      <c r="G195" s="170"/>
      <c r="H195" s="170"/>
      <c r="I195" s="261"/>
      <c r="J195" s="261"/>
      <c r="K195" s="170"/>
      <c r="L195" s="170"/>
      <c r="M195" s="170"/>
      <c r="N195" s="170"/>
      <c r="O195" s="170"/>
      <c r="P195" s="170"/>
      <c r="Q195" s="170"/>
      <c r="R195" s="170"/>
      <c r="S195" s="170"/>
      <c r="T195" s="170"/>
      <c r="U195" s="170"/>
      <c r="V195" s="170"/>
      <c r="W195" s="181"/>
    </row>
    <row r="196" spans="1:23" ht="19.899999999999999" customHeight="1" x14ac:dyDescent="0.15">
      <c r="A196" s="149"/>
      <c r="B196" s="149"/>
      <c r="C196" s="178"/>
      <c r="D196" s="173"/>
      <c r="E196" s="201" t="str">
        <f>"("&amp; D193 &amp;")"&amp; E193 &amp;"で「難しい」を選択された方のみ入力してください。"</f>
        <v>(6)電子入札の対応で「難しい」を選択された方のみ入力してください。</v>
      </c>
      <c r="F196" s="170"/>
      <c r="G196" s="170"/>
      <c r="H196" s="170"/>
      <c r="I196" s="261"/>
      <c r="J196" s="261"/>
      <c r="K196" s="170"/>
      <c r="L196" s="170"/>
      <c r="M196" s="170"/>
      <c r="N196" s="170"/>
      <c r="O196" s="170"/>
      <c r="P196" s="170"/>
      <c r="Q196" s="170"/>
      <c r="R196" s="170"/>
      <c r="S196" s="170"/>
      <c r="T196" s="170"/>
      <c r="U196" s="170"/>
      <c r="V196" s="170"/>
      <c r="W196" s="181"/>
    </row>
    <row r="197" spans="1:23" ht="45" customHeight="1" x14ac:dyDescent="0.15">
      <c r="A197" s="149"/>
      <c r="B197" s="149"/>
      <c r="C197" s="178"/>
      <c r="D197" s="170"/>
      <c r="E197" s="74"/>
      <c r="F197" s="74"/>
      <c r="G197" s="74"/>
      <c r="H197" s="74"/>
      <c r="I197" s="74"/>
      <c r="J197" s="74"/>
      <c r="K197" s="74"/>
      <c r="L197" s="74"/>
      <c r="M197" s="74"/>
      <c r="N197" s="74"/>
      <c r="O197" s="74"/>
      <c r="P197" s="74"/>
      <c r="Q197" s="74"/>
      <c r="R197" s="74"/>
      <c r="S197" s="74"/>
      <c r="T197" s="74"/>
      <c r="U197" s="74"/>
      <c r="V197" s="74"/>
      <c r="W197" s="181"/>
    </row>
    <row r="198" spans="1:23" ht="20.100000000000001" customHeight="1" x14ac:dyDescent="0.15">
      <c r="A198" s="149"/>
      <c r="B198" s="149"/>
      <c r="C198" s="182"/>
      <c r="D198" s="183"/>
      <c r="E198" s="183"/>
      <c r="F198" s="183"/>
      <c r="G198" s="183"/>
      <c r="H198" s="183"/>
      <c r="I198" s="184"/>
      <c r="J198" s="184"/>
      <c r="K198" s="184"/>
      <c r="L198" s="184"/>
      <c r="M198" s="184"/>
      <c r="N198" s="184"/>
      <c r="O198" s="184"/>
      <c r="P198" s="184"/>
      <c r="Q198" s="184"/>
      <c r="R198" s="184"/>
      <c r="S198" s="184"/>
      <c r="T198" s="184"/>
      <c r="U198" s="184"/>
      <c r="V198" s="184"/>
      <c r="W198" s="185"/>
    </row>
    <row r="199" spans="1:23" ht="20.100000000000001" customHeight="1" x14ac:dyDescent="0.15">
      <c r="A199" s="149"/>
      <c r="B199" s="149"/>
      <c r="C199" s="170"/>
      <c r="D199" s="170"/>
      <c r="E199" s="170"/>
      <c r="F199" s="170"/>
      <c r="G199" s="170"/>
      <c r="H199" s="170"/>
      <c r="I199" s="262"/>
      <c r="J199" s="180"/>
      <c r="K199" s="180"/>
      <c r="L199" s="180"/>
      <c r="M199" s="180"/>
      <c r="N199" s="180"/>
      <c r="O199" s="180"/>
      <c r="P199" s="180"/>
      <c r="Q199" s="180"/>
      <c r="R199" s="180"/>
      <c r="S199" s="180"/>
      <c r="T199" s="180"/>
      <c r="U199" s="180"/>
      <c r="V199" s="180"/>
      <c r="W199" s="170"/>
    </row>
    <row r="200" spans="1:23" ht="20.100000000000001" customHeight="1" x14ac:dyDescent="0.15">
      <c r="A200" s="149"/>
      <c r="B200" s="149"/>
      <c r="C200" s="170"/>
      <c r="D200" s="170"/>
      <c r="E200" s="170"/>
      <c r="F200" s="170"/>
      <c r="G200" s="170"/>
      <c r="H200" s="170"/>
      <c r="I200" s="262"/>
      <c r="J200" s="180"/>
      <c r="K200" s="180"/>
      <c r="L200" s="180"/>
      <c r="M200" s="180"/>
      <c r="N200" s="180"/>
      <c r="O200" s="180"/>
      <c r="P200" s="180"/>
      <c r="Q200" s="180"/>
      <c r="R200" s="180"/>
      <c r="S200" s="180"/>
      <c r="T200" s="180"/>
      <c r="U200" s="180"/>
      <c r="V200" s="180"/>
      <c r="W200" s="170"/>
    </row>
    <row r="201" spans="1:23" ht="20.100000000000001" customHeight="1" x14ac:dyDescent="0.15">
      <c r="A201" s="149"/>
      <c r="B201" s="149"/>
      <c r="C201" s="186" t="s">
        <v>85</v>
      </c>
      <c r="D201" s="187"/>
      <c r="E201" s="187"/>
      <c r="F201" s="187"/>
      <c r="G201" s="187"/>
      <c r="H201" s="188"/>
      <c r="I201" s="263"/>
      <c r="J201" s="264"/>
      <c r="K201" s="264"/>
      <c r="L201" s="264"/>
      <c r="M201" s="264"/>
      <c r="N201" s="264"/>
      <c r="O201" s="264"/>
      <c r="P201" s="264"/>
      <c r="Q201" s="264"/>
      <c r="R201" s="264"/>
      <c r="S201" s="264"/>
      <c r="T201" s="264"/>
      <c r="U201" s="264"/>
      <c r="V201" s="264"/>
      <c r="W201" s="264"/>
    </row>
    <row r="202" spans="1:23" ht="20.100000000000001" customHeight="1" x14ac:dyDescent="0.15">
      <c r="A202" s="149"/>
      <c r="B202" s="149"/>
      <c r="C202" s="265"/>
      <c r="D202" s="266"/>
      <c r="E202" s="266"/>
      <c r="F202" s="266"/>
      <c r="G202" s="266"/>
      <c r="H202" s="266"/>
      <c r="I202" s="202"/>
      <c r="W202" s="267"/>
    </row>
    <row r="203" spans="1:23" ht="20.100000000000001" customHeight="1" x14ac:dyDescent="0.15">
      <c r="A203" s="149"/>
      <c r="B203" s="149"/>
      <c r="C203" s="265"/>
      <c r="D203" s="268" t="s">
        <v>61</v>
      </c>
      <c r="E203" s="266"/>
      <c r="F203" s="266"/>
      <c r="G203" s="266"/>
      <c r="H203" s="266"/>
      <c r="I203" s="202"/>
      <c r="W203" s="181"/>
    </row>
    <row r="204" spans="1:23" ht="20.100000000000001" customHeight="1" x14ac:dyDescent="0.15">
      <c r="A204" s="149"/>
      <c r="B204" s="149"/>
      <c r="C204" s="172"/>
      <c r="D204" s="173">
        <v>1</v>
      </c>
      <c r="E204" s="145" t="s">
        <v>97</v>
      </c>
      <c r="I204" s="86"/>
      <c r="J204" s="73"/>
      <c r="K204" s="73"/>
      <c r="L204" s="73"/>
      <c r="M204" s="73"/>
      <c r="N204" s="269" t="s">
        <v>13</v>
      </c>
      <c r="O204" s="86"/>
      <c r="P204" s="73"/>
      <c r="Q204" s="73"/>
      <c r="R204" s="170" t="s">
        <v>14</v>
      </c>
      <c r="S204" s="170"/>
      <c r="T204" s="170"/>
      <c r="U204" s="170"/>
      <c r="V204" s="170"/>
      <c r="W204" s="171"/>
    </row>
    <row r="205" spans="1:23" ht="20.100000000000001" customHeight="1" x14ac:dyDescent="0.15">
      <c r="A205" s="149"/>
      <c r="B205" s="149"/>
      <c r="C205" s="172"/>
      <c r="D205" s="173"/>
      <c r="E205" s="170"/>
      <c r="F205" s="170"/>
      <c r="G205" s="170"/>
      <c r="H205" s="170"/>
      <c r="I205" s="174"/>
      <c r="J205" s="175" t="str">
        <f>日付例&amp; "　年月日を入力してください。"</f>
        <v>例)2023/4/1、R5/4/1　年月日を入力してください。</v>
      </c>
      <c r="K205" s="270"/>
      <c r="L205" s="270"/>
      <c r="M205" s="270"/>
      <c r="N205" s="270"/>
      <c r="O205" s="270"/>
      <c r="P205" s="270"/>
      <c r="Q205" s="270"/>
      <c r="R205" s="270"/>
      <c r="S205" s="270"/>
      <c r="T205" s="270"/>
      <c r="U205" s="270"/>
      <c r="V205" s="270"/>
      <c r="W205" s="171"/>
    </row>
    <row r="206" spans="1:23" ht="20.100000000000001" customHeight="1" x14ac:dyDescent="0.15">
      <c r="A206" s="149"/>
      <c r="B206" s="149"/>
      <c r="C206" s="172"/>
      <c r="D206" s="173">
        <v>2</v>
      </c>
      <c r="E206" s="145" t="s">
        <v>99</v>
      </c>
      <c r="I206" s="86"/>
      <c r="J206" s="73"/>
      <c r="K206" s="73"/>
      <c r="L206" s="73"/>
      <c r="M206" s="73"/>
      <c r="N206" s="269" t="s">
        <v>13</v>
      </c>
      <c r="O206" s="86"/>
      <c r="P206" s="73"/>
      <c r="Q206" s="73"/>
      <c r="R206" s="170" t="s">
        <v>14</v>
      </c>
      <c r="S206" s="170"/>
      <c r="T206" s="170"/>
      <c r="U206" s="170"/>
      <c r="V206" s="170"/>
      <c r="W206" s="171"/>
    </row>
    <row r="207" spans="1:23" ht="30" customHeight="1" x14ac:dyDescent="0.15">
      <c r="A207" s="149"/>
      <c r="B207" s="149"/>
      <c r="C207" s="172"/>
      <c r="D207" s="173"/>
      <c r="E207" s="170"/>
      <c r="F207" s="170"/>
      <c r="G207" s="170"/>
      <c r="H207" s="170"/>
      <c r="I207" s="174"/>
      <c r="J207" s="175" t="str">
        <f>日付例&amp; "　年月日を入力してください。"</f>
        <v>例)2023/4/1、R5/4/1　年月日を入力してください。</v>
      </c>
      <c r="K207" s="270"/>
      <c r="L207" s="271"/>
      <c r="M207" s="270"/>
      <c r="N207" s="270"/>
      <c r="O207" s="270"/>
      <c r="P207" s="270"/>
      <c r="Q207" s="271"/>
      <c r="R207" s="270"/>
      <c r="S207" s="270"/>
      <c r="T207" s="270"/>
      <c r="U207" s="271"/>
      <c r="V207" s="270"/>
      <c r="W207" s="171"/>
    </row>
    <row r="208" spans="1:23" ht="20.100000000000001" customHeight="1" x14ac:dyDescent="0.15">
      <c r="A208" s="149"/>
      <c r="B208" s="149"/>
      <c r="C208" s="166"/>
      <c r="D208" s="173">
        <v>3</v>
      </c>
      <c r="E208" s="145" t="s">
        <v>109</v>
      </c>
      <c r="I208" s="216"/>
      <c r="J208" s="216"/>
      <c r="K208" s="216"/>
      <c r="L208" s="216"/>
      <c r="M208" s="216"/>
      <c r="N208" s="216"/>
      <c r="O208" s="216"/>
      <c r="P208" s="216"/>
      <c r="Q208" s="216"/>
      <c r="R208" s="216"/>
      <c r="S208" s="216"/>
      <c r="T208" s="216"/>
      <c r="U208" s="216"/>
      <c r="V208" s="216"/>
      <c r="W208" s="171"/>
    </row>
    <row r="209" spans="1:24" ht="30" customHeight="1" x14ac:dyDescent="0.15">
      <c r="A209" s="149"/>
      <c r="B209" s="149"/>
      <c r="C209" s="172"/>
      <c r="E209" s="272" t="s">
        <v>62</v>
      </c>
      <c r="F209" s="273"/>
      <c r="G209" s="273"/>
      <c r="H209" s="273"/>
      <c r="I209" s="273"/>
      <c r="J209" s="273"/>
      <c r="K209" s="274"/>
      <c r="L209" s="275" t="s">
        <v>98</v>
      </c>
      <c r="M209" s="276"/>
      <c r="N209" s="276"/>
      <c r="O209" s="276"/>
      <c r="P209" s="277"/>
      <c r="Q209" s="278" t="s">
        <v>100</v>
      </c>
      <c r="R209" s="279"/>
      <c r="S209" s="279"/>
      <c r="T209" s="280"/>
      <c r="U209" s="278" t="s">
        <v>113</v>
      </c>
      <c r="V209" s="281"/>
      <c r="W209" s="171"/>
    </row>
    <row r="210" spans="1:24" ht="20.100000000000001" customHeight="1" x14ac:dyDescent="0.15">
      <c r="A210" s="149"/>
      <c r="B210" s="149"/>
      <c r="C210" s="172"/>
      <c r="E210" s="282" t="s">
        <v>110</v>
      </c>
      <c r="F210" s="283"/>
      <c r="G210" s="283"/>
      <c r="H210" s="283"/>
      <c r="I210" s="283"/>
      <c r="J210" s="283"/>
      <c r="K210" s="284"/>
      <c r="L210" s="62"/>
      <c r="M210" s="63"/>
      <c r="N210" s="63"/>
      <c r="O210" s="63"/>
      <c r="P210" s="64"/>
      <c r="Q210" s="65"/>
      <c r="R210" s="63"/>
      <c r="S210" s="63"/>
      <c r="T210" s="64"/>
      <c r="U210" s="65"/>
      <c r="V210" s="66"/>
      <c r="W210" s="171"/>
    </row>
    <row r="211" spans="1:24" ht="20.100000000000001" customHeight="1" x14ac:dyDescent="0.15">
      <c r="A211" s="149"/>
      <c r="B211" s="149"/>
      <c r="C211" s="172"/>
      <c r="E211" s="285" t="s">
        <v>185</v>
      </c>
      <c r="F211" s="286"/>
      <c r="G211" s="286"/>
      <c r="H211" s="286"/>
      <c r="I211" s="286"/>
      <c r="J211" s="286"/>
      <c r="K211" s="287"/>
      <c r="L211" s="59"/>
      <c r="M211" s="60"/>
      <c r="N211" s="60"/>
      <c r="O211" s="60"/>
      <c r="P211" s="136"/>
      <c r="Q211" s="137"/>
      <c r="R211" s="60"/>
      <c r="S211" s="60"/>
      <c r="T211" s="136"/>
      <c r="U211" s="137"/>
      <c r="V211" s="61"/>
      <c r="W211" s="171"/>
    </row>
    <row r="212" spans="1:24" ht="20.100000000000001" customHeight="1" x14ac:dyDescent="0.15">
      <c r="A212" s="149"/>
      <c r="B212" s="149"/>
      <c r="C212" s="172"/>
      <c r="E212" s="288" t="s">
        <v>111</v>
      </c>
      <c r="F212" s="289"/>
      <c r="G212" s="289"/>
      <c r="H212" s="289"/>
      <c r="I212" s="289"/>
      <c r="J212" s="289"/>
      <c r="K212" s="290"/>
      <c r="L212" s="67"/>
      <c r="M212" s="68"/>
      <c r="N212" s="68"/>
      <c r="O212" s="68"/>
      <c r="P212" s="69"/>
      <c r="Q212" s="70"/>
      <c r="R212" s="68"/>
      <c r="S212" s="68"/>
      <c r="T212" s="69"/>
      <c r="U212" s="70"/>
      <c r="V212" s="71"/>
      <c r="W212" s="171"/>
    </row>
    <row r="213" spans="1:24" ht="20.100000000000001" customHeight="1" x14ac:dyDescent="0.15">
      <c r="A213" s="149"/>
      <c r="B213" s="149"/>
      <c r="C213" s="182"/>
      <c r="D213" s="291"/>
      <c r="E213" s="184"/>
      <c r="F213" s="184"/>
      <c r="G213" s="184"/>
      <c r="H213" s="184"/>
      <c r="I213" s="184"/>
      <c r="J213" s="184"/>
      <c r="K213" s="184"/>
      <c r="L213" s="184"/>
      <c r="M213" s="184"/>
      <c r="N213" s="184"/>
      <c r="O213" s="184"/>
      <c r="P213" s="184"/>
      <c r="Q213" s="184"/>
      <c r="R213" s="184"/>
      <c r="S213" s="184"/>
      <c r="T213" s="184"/>
      <c r="U213" s="184"/>
      <c r="V213" s="184"/>
      <c r="W213" s="185"/>
    </row>
    <row r="214" spans="1:24" ht="20.100000000000001" customHeight="1" x14ac:dyDescent="0.15">
      <c r="A214" s="149"/>
      <c r="B214" s="149"/>
      <c r="C214" s="170"/>
      <c r="D214" s="170"/>
      <c r="E214" s="170"/>
      <c r="F214" s="170"/>
      <c r="G214" s="170"/>
      <c r="H214" s="170"/>
      <c r="I214" s="170"/>
      <c r="J214" s="180"/>
      <c r="K214" s="180"/>
      <c r="L214" s="180"/>
      <c r="M214" s="180"/>
      <c r="N214" s="180"/>
      <c r="O214" s="180"/>
      <c r="P214" s="180"/>
      <c r="Q214" s="180"/>
      <c r="R214" s="180"/>
      <c r="S214" s="180"/>
      <c r="T214" s="180"/>
      <c r="U214" s="180"/>
      <c r="V214" s="180"/>
      <c r="W214" s="180"/>
    </row>
    <row r="215" spans="1:24" ht="20.100000000000001" customHeight="1" x14ac:dyDescent="0.15">
      <c r="A215" s="149"/>
      <c r="B215" s="149"/>
      <c r="C215" s="170"/>
      <c r="D215" s="170"/>
      <c r="E215" s="170"/>
      <c r="F215" s="170"/>
      <c r="G215" s="170"/>
      <c r="H215" s="170"/>
      <c r="I215" s="170"/>
      <c r="J215" s="180"/>
      <c r="K215" s="180"/>
      <c r="L215" s="180"/>
      <c r="M215" s="180"/>
      <c r="N215" s="180"/>
      <c r="O215" s="180"/>
      <c r="P215" s="180"/>
      <c r="Q215" s="180"/>
      <c r="R215" s="180"/>
      <c r="S215" s="180"/>
      <c r="T215" s="180"/>
      <c r="U215" s="180"/>
      <c r="V215" s="180"/>
      <c r="W215" s="180"/>
    </row>
    <row r="216" spans="1:24" ht="20.100000000000001" customHeight="1" x14ac:dyDescent="0.15">
      <c r="A216" s="149"/>
      <c r="B216" s="149"/>
      <c r="C216" s="186" t="s">
        <v>231</v>
      </c>
      <c r="D216" s="187"/>
      <c r="E216" s="187"/>
      <c r="F216" s="187"/>
      <c r="G216" s="187"/>
      <c r="H216" s="188"/>
    </row>
    <row r="217" spans="1:24" ht="20.100000000000001" customHeight="1" x14ac:dyDescent="0.15">
      <c r="A217" s="149"/>
      <c r="B217" s="149"/>
      <c r="C217" s="166"/>
      <c r="D217" s="167"/>
      <c r="E217" s="167"/>
      <c r="F217" s="167"/>
      <c r="G217" s="167"/>
      <c r="H217" s="167"/>
      <c r="I217" s="168"/>
      <c r="J217" s="168"/>
      <c r="K217" s="168"/>
      <c r="L217" s="168"/>
      <c r="M217" s="168"/>
      <c r="N217" s="168"/>
      <c r="O217" s="168"/>
      <c r="P217" s="168"/>
      <c r="Q217" s="168"/>
      <c r="R217" s="168"/>
      <c r="S217" s="168"/>
      <c r="T217" s="168"/>
      <c r="U217" s="168"/>
      <c r="V217" s="168"/>
      <c r="W217" s="169"/>
    </row>
    <row r="218" spans="1:24" ht="20.100000000000001" customHeight="1" x14ac:dyDescent="0.15">
      <c r="A218" s="162"/>
      <c r="B218" s="149"/>
      <c r="C218" s="265"/>
      <c r="D218" s="268" t="s">
        <v>232</v>
      </c>
      <c r="E218" s="266"/>
      <c r="F218" s="266"/>
      <c r="G218" s="266"/>
      <c r="H218" s="266"/>
      <c r="I218" s="202"/>
      <c r="W218" s="181"/>
    </row>
    <row r="219" spans="1:24" ht="20.100000000000001" customHeight="1" x14ac:dyDescent="0.15">
      <c r="A219" s="149"/>
      <c r="B219" s="149"/>
      <c r="C219" s="178"/>
      <c r="D219" s="292" t="s">
        <v>233</v>
      </c>
      <c r="E219" s="293"/>
      <c r="F219" s="293"/>
      <c r="G219" s="293"/>
      <c r="H219" s="293"/>
      <c r="I219" s="293"/>
      <c r="J219" s="293"/>
      <c r="K219" s="293"/>
      <c r="L219" s="293"/>
      <c r="M219" s="294"/>
      <c r="N219" s="295" t="s">
        <v>252</v>
      </c>
      <c r="O219" s="296"/>
      <c r="W219" s="297"/>
      <c r="X219" s="170"/>
    </row>
    <row r="220" spans="1:24" ht="20.100000000000001" customHeight="1" x14ac:dyDescent="0.15">
      <c r="A220" s="149"/>
      <c r="B220" s="149"/>
      <c r="C220" s="178"/>
      <c r="D220" s="298" t="s">
        <v>251</v>
      </c>
      <c r="E220" s="299" t="s">
        <v>244</v>
      </c>
      <c r="F220" s="299"/>
      <c r="G220" s="299"/>
      <c r="H220" s="299"/>
      <c r="I220" s="299"/>
      <c r="J220" s="299"/>
      <c r="K220" s="299"/>
      <c r="L220" s="299"/>
      <c r="M220" s="300"/>
      <c r="N220" s="462"/>
      <c r="O220" s="28"/>
      <c r="W220" s="297"/>
      <c r="X220" s="170"/>
    </row>
    <row r="221" spans="1:24" ht="20.100000000000001" customHeight="1" x14ac:dyDescent="0.15">
      <c r="A221" s="149"/>
      <c r="B221" s="149"/>
      <c r="C221" s="178"/>
      <c r="D221" s="301" t="s">
        <v>234</v>
      </c>
      <c r="E221" s="302" t="s">
        <v>246</v>
      </c>
      <c r="F221" s="302"/>
      <c r="G221" s="302"/>
      <c r="H221" s="302"/>
      <c r="I221" s="302"/>
      <c r="J221" s="302"/>
      <c r="K221" s="302"/>
      <c r="L221" s="302"/>
      <c r="M221" s="303"/>
      <c r="N221" s="463"/>
      <c r="O221" s="29"/>
      <c r="W221" s="297"/>
      <c r="X221" s="170"/>
    </row>
    <row r="222" spans="1:24" ht="20.100000000000001" customHeight="1" x14ac:dyDescent="0.15">
      <c r="A222" s="149"/>
      <c r="B222" s="149"/>
      <c r="C222" s="178"/>
      <c r="D222" s="301" t="s">
        <v>235</v>
      </c>
      <c r="E222" s="302" t="s">
        <v>248</v>
      </c>
      <c r="F222" s="302"/>
      <c r="G222" s="302"/>
      <c r="H222" s="302"/>
      <c r="I222" s="302"/>
      <c r="J222" s="302"/>
      <c r="K222" s="302"/>
      <c r="L222" s="302"/>
      <c r="M222" s="303"/>
      <c r="N222" s="463"/>
      <c r="O222" s="29"/>
      <c r="W222" s="297"/>
      <c r="X222" s="170"/>
    </row>
    <row r="223" spans="1:24" ht="20.100000000000001" customHeight="1" x14ac:dyDescent="0.15">
      <c r="A223" s="149"/>
      <c r="B223" s="149"/>
      <c r="C223" s="178"/>
      <c r="D223" s="301" t="s">
        <v>236</v>
      </c>
      <c r="E223" s="302" t="s">
        <v>242</v>
      </c>
      <c r="F223" s="302"/>
      <c r="G223" s="302"/>
      <c r="H223" s="302"/>
      <c r="I223" s="302"/>
      <c r="J223" s="302"/>
      <c r="K223" s="302"/>
      <c r="L223" s="302"/>
      <c r="M223" s="303"/>
      <c r="N223" s="463"/>
      <c r="O223" s="29"/>
      <c r="W223" s="297"/>
      <c r="X223" s="170"/>
    </row>
    <row r="224" spans="1:24" ht="20.100000000000001" customHeight="1" x14ac:dyDescent="0.15">
      <c r="A224" s="149"/>
      <c r="B224" s="149"/>
      <c r="C224" s="178"/>
      <c r="D224" s="301" t="s">
        <v>237</v>
      </c>
      <c r="E224" s="302" t="s">
        <v>243</v>
      </c>
      <c r="F224" s="302"/>
      <c r="G224" s="302"/>
      <c r="H224" s="302"/>
      <c r="I224" s="302"/>
      <c r="J224" s="302"/>
      <c r="K224" s="302"/>
      <c r="L224" s="302"/>
      <c r="M224" s="303"/>
      <c r="N224" s="463"/>
      <c r="O224" s="29"/>
      <c r="W224" s="297"/>
      <c r="X224" s="170"/>
    </row>
    <row r="225" spans="1:24" ht="20.100000000000001" customHeight="1" x14ac:dyDescent="0.15">
      <c r="A225" s="149"/>
      <c r="B225" s="149"/>
      <c r="C225" s="178"/>
      <c r="D225" s="301" t="s">
        <v>238</v>
      </c>
      <c r="E225" s="302" t="s">
        <v>245</v>
      </c>
      <c r="F225" s="302"/>
      <c r="G225" s="302"/>
      <c r="H225" s="302"/>
      <c r="I225" s="302"/>
      <c r="J225" s="302"/>
      <c r="K225" s="302"/>
      <c r="L225" s="302"/>
      <c r="M225" s="303"/>
      <c r="N225" s="463"/>
      <c r="O225" s="29"/>
      <c r="W225" s="297"/>
      <c r="X225" s="170"/>
    </row>
    <row r="226" spans="1:24" ht="20.100000000000001" customHeight="1" x14ac:dyDescent="0.15">
      <c r="A226" s="149"/>
      <c r="B226" s="149"/>
      <c r="C226" s="178"/>
      <c r="D226" s="301" t="s">
        <v>239</v>
      </c>
      <c r="E226" s="302" t="s">
        <v>247</v>
      </c>
      <c r="F226" s="302"/>
      <c r="G226" s="302"/>
      <c r="H226" s="302"/>
      <c r="I226" s="302"/>
      <c r="J226" s="302"/>
      <c r="K226" s="302"/>
      <c r="L226" s="302"/>
      <c r="M226" s="303"/>
      <c r="N226" s="463"/>
      <c r="O226" s="29"/>
      <c r="W226" s="297"/>
      <c r="X226" s="170"/>
    </row>
    <row r="227" spans="1:24" ht="20.100000000000001" customHeight="1" x14ac:dyDescent="0.15">
      <c r="A227" s="149"/>
      <c r="B227" s="149"/>
      <c r="C227" s="178"/>
      <c r="D227" s="301" t="s">
        <v>240</v>
      </c>
      <c r="E227" s="302" t="s">
        <v>249</v>
      </c>
      <c r="F227" s="302"/>
      <c r="G227" s="302"/>
      <c r="H227" s="302"/>
      <c r="I227" s="302"/>
      <c r="J227" s="302"/>
      <c r="K227" s="302"/>
      <c r="L227" s="302"/>
      <c r="M227" s="303"/>
      <c r="N227" s="463"/>
      <c r="O227" s="29"/>
      <c r="W227" s="297"/>
      <c r="X227" s="170"/>
    </row>
    <row r="228" spans="1:24" ht="20.100000000000001" customHeight="1" x14ac:dyDescent="0.15">
      <c r="A228" s="149"/>
      <c r="B228" s="149"/>
      <c r="C228" s="178"/>
      <c r="D228" s="304" t="s">
        <v>241</v>
      </c>
      <c r="E228" s="305" t="s">
        <v>250</v>
      </c>
      <c r="F228" s="305"/>
      <c r="G228" s="305"/>
      <c r="H228" s="305"/>
      <c r="I228" s="305"/>
      <c r="J228" s="305"/>
      <c r="K228" s="305"/>
      <c r="L228" s="305"/>
      <c r="M228" s="306"/>
      <c r="N228" s="464"/>
      <c r="O228" s="30"/>
      <c r="W228" s="297"/>
      <c r="X228" s="170"/>
    </row>
    <row r="229" spans="1:24" ht="20.100000000000001" customHeight="1" x14ac:dyDescent="0.15">
      <c r="A229" s="149"/>
      <c r="B229" s="149"/>
      <c r="C229" s="178"/>
      <c r="D229" s="170"/>
      <c r="E229" s="170"/>
      <c r="F229" s="170"/>
      <c r="G229" s="170"/>
      <c r="H229" s="170"/>
      <c r="I229" s="170"/>
      <c r="J229" s="307"/>
      <c r="K229" s="307"/>
      <c r="L229" s="307"/>
      <c r="M229" s="307"/>
      <c r="W229" s="297"/>
      <c r="X229" s="170"/>
    </row>
    <row r="230" spans="1:24" ht="20.100000000000001" customHeight="1" x14ac:dyDescent="0.15">
      <c r="A230" s="149"/>
      <c r="B230" s="149"/>
      <c r="C230" s="182"/>
      <c r="D230" s="183"/>
      <c r="E230" s="183"/>
      <c r="F230" s="183"/>
      <c r="G230" s="183"/>
      <c r="H230" s="183"/>
      <c r="I230" s="183"/>
      <c r="J230" s="308"/>
      <c r="K230" s="308"/>
      <c r="L230" s="308"/>
      <c r="M230" s="308"/>
      <c r="N230" s="308"/>
      <c r="O230" s="308"/>
      <c r="P230" s="308"/>
      <c r="Q230" s="308"/>
      <c r="R230" s="308"/>
      <c r="S230" s="308"/>
      <c r="T230" s="308"/>
      <c r="U230" s="308"/>
      <c r="V230" s="308"/>
      <c r="W230" s="309"/>
      <c r="X230" s="170"/>
    </row>
    <row r="231" spans="1:24" ht="20.100000000000001" customHeight="1" x14ac:dyDescent="0.15">
      <c r="A231" s="149"/>
      <c r="B231" s="149"/>
      <c r="C231" s="170"/>
      <c r="D231" s="170"/>
      <c r="E231" s="170"/>
      <c r="F231" s="170"/>
      <c r="G231" s="170"/>
      <c r="H231" s="170"/>
      <c r="I231" s="170"/>
      <c r="J231" s="180"/>
      <c r="K231" s="180"/>
      <c r="L231" s="180"/>
      <c r="M231" s="180"/>
      <c r="N231" s="180"/>
      <c r="O231" s="180"/>
      <c r="P231" s="180"/>
      <c r="Q231" s="180"/>
      <c r="R231" s="180"/>
      <c r="S231" s="180"/>
      <c r="T231" s="180"/>
      <c r="U231" s="180"/>
      <c r="V231" s="180"/>
      <c r="W231" s="180"/>
    </row>
    <row r="232" spans="1:24" ht="20.100000000000001" customHeight="1" x14ac:dyDescent="0.15">
      <c r="A232" s="149"/>
      <c r="B232" s="149"/>
      <c r="C232" s="170"/>
      <c r="D232" s="170"/>
      <c r="E232" s="170"/>
      <c r="F232" s="170"/>
      <c r="G232" s="170"/>
      <c r="H232" s="170"/>
      <c r="I232" s="170"/>
      <c r="J232" s="180"/>
      <c r="K232" s="180"/>
      <c r="M232" s="180"/>
      <c r="N232" s="180"/>
      <c r="O232" s="180"/>
      <c r="P232" s="180"/>
      <c r="Q232" s="180"/>
      <c r="R232" s="180"/>
      <c r="S232" s="180"/>
      <c r="T232" s="180"/>
      <c r="U232" s="180"/>
      <c r="V232" s="180"/>
      <c r="W232" s="180"/>
    </row>
    <row r="233" spans="1:24" ht="20.100000000000001" customHeight="1" x14ac:dyDescent="0.15">
      <c r="A233" s="162"/>
      <c r="B233" s="149"/>
      <c r="C233" s="186" t="s">
        <v>253</v>
      </c>
      <c r="D233" s="187"/>
      <c r="E233" s="187"/>
      <c r="F233" s="187"/>
      <c r="G233" s="187"/>
      <c r="H233" s="188"/>
      <c r="I233" s="310"/>
    </row>
    <row r="234" spans="1:24" ht="20.100000000000001" customHeight="1" x14ac:dyDescent="0.15">
      <c r="A234" s="162"/>
      <c r="B234" s="149"/>
      <c r="C234" s="166"/>
      <c r="D234" s="167"/>
      <c r="E234" s="167"/>
      <c r="F234" s="167"/>
      <c r="G234" s="167"/>
      <c r="H234" s="167"/>
      <c r="I234" s="167"/>
      <c r="J234" s="168"/>
      <c r="K234" s="168"/>
      <c r="L234" s="168"/>
      <c r="M234" s="168"/>
      <c r="N234" s="168"/>
      <c r="O234" s="168"/>
      <c r="P234" s="168"/>
      <c r="Q234" s="168"/>
      <c r="R234" s="168"/>
      <c r="S234" s="168"/>
      <c r="T234" s="168"/>
      <c r="U234" s="168"/>
      <c r="V234" s="168"/>
      <c r="W234" s="169"/>
    </row>
    <row r="235" spans="1:24" ht="20.100000000000001" hidden="1" customHeight="1" x14ac:dyDescent="0.15">
      <c r="A235" s="162"/>
      <c r="B235" s="149"/>
      <c r="C235" s="166"/>
      <c r="D235" s="311"/>
      <c r="E235" s="311"/>
      <c r="F235" s="311"/>
      <c r="G235" s="311"/>
      <c r="H235" s="311"/>
      <c r="I235" s="311"/>
      <c r="J235" s="311"/>
      <c r="K235" s="311"/>
      <c r="L235" s="311"/>
      <c r="M235" s="311"/>
      <c r="N235" s="311"/>
      <c r="O235" s="311"/>
      <c r="P235" s="311"/>
      <c r="Q235" s="311"/>
      <c r="R235" s="311"/>
      <c r="S235" s="311"/>
      <c r="T235" s="311"/>
      <c r="U235" s="311"/>
      <c r="V235" s="311"/>
      <c r="W235" s="171"/>
    </row>
    <row r="236" spans="1:24" ht="20.100000000000001" customHeight="1" x14ac:dyDescent="0.15">
      <c r="A236" s="162"/>
      <c r="B236" s="149"/>
      <c r="C236" s="166"/>
      <c r="D236" s="312" t="s">
        <v>114</v>
      </c>
      <c r="E236" s="189"/>
      <c r="F236" s="189"/>
      <c r="G236" s="189"/>
      <c r="H236" s="189"/>
      <c r="I236" s="189"/>
      <c r="J236" s="189"/>
      <c r="K236" s="189"/>
      <c r="L236" s="189"/>
      <c r="M236" s="189"/>
      <c r="N236" s="189"/>
      <c r="O236" s="189"/>
      <c r="P236" s="189"/>
      <c r="Q236" s="189"/>
      <c r="R236" s="189"/>
      <c r="S236" s="189"/>
      <c r="T236" s="189"/>
      <c r="U236" s="189"/>
      <c r="V236" s="189"/>
      <c r="W236" s="171"/>
    </row>
    <row r="237" spans="1:24" ht="20.100000000000001" customHeight="1" x14ac:dyDescent="0.15">
      <c r="A237" s="162"/>
      <c r="B237" s="149"/>
      <c r="C237" s="166"/>
      <c r="D237" s="313" t="s">
        <v>265</v>
      </c>
      <c r="E237" s="313"/>
      <c r="F237" s="313"/>
      <c r="G237" s="313"/>
      <c r="H237" s="313"/>
      <c r="I237" s="313"/>
      <c r="J237" s="313"/>
      <c r="K237" s="313"/>
      <c r="L237" s="313"/>
      <c r="M237" s="313"/>
      <c r="N237" s="313"/>
      <c r="O237" s="313"/>
      <c r="P237" s="313"/>
      <c r="Q237" s="313"/>
      <c r="R237" s="313"/>
      <c r="S237" s="313"/>
      <c r="T237" s="313"/>
      <c r="U237" s="313"/>
      <c r="V237" s="313"/>
      <c r="W237" s="171"/>
    </row>
    <row r="238" spans="1:24" ht="30" customHeight="1" x14ac:dyDescent="0.15">
      <c r="A238" s="162">
        <f>IF(COUNTIF($N239:$N292,"○")+COUNTIF($L297:$L360,"○")&lt;1,1001,0)</f>
        <v>1001</v>
      </c>
      <c r="B238" s="465"/>
      <c r="C238" s="166"/>
      <c r="D238" s="314" t="s">
        <v>63</v>
      </c>
      <c r="E238" s="315" t="s">
        <v>263</v>
      </c>
      <c r="F238" s="316" t="s">
        <v>107</v>
      </c>
      <c r="G238" s="317"/>
      <c r="H238" s="317"/>
      <c r="I238" s="317"/>
      <c r="J238" s="317"/>
      <c r="K238" s="317"/>
      <c r="L238" s="317"/>
      <c r="M238" s="318"/>
      <c r="N238" s="319" t="s">
        <v>199</v>
      </c>
      <c r="O238" s="320" t="s">
        <v>200</v>
      </c>
      <c r="P238" s="321"/>
      <c r="Q238" s="322" t="s">
        <v>201</v>
      </c>
      <c r="R238" s="323"/>
      <c r="S238" s="323"/>
      <c r="T238" s="323"/>
      <c r="U238" s="323"/>
      <c r="V238" s="324"/>
      <c r="W238" s="171"/>
    </row>
    <row r="239" spans="1:24" ht="20.100000000000001" customHeight="1" x14ac:dyDescent="0.15">
      <c r="A239" s="162"/>
      <c r="B239" s="149"/>
      <c r="C239" s="178"/>
      <c r="D239" s="325" t="s">
        <v>202</v>
      </c>
      <c r="E239" s="326">
        <v>101</v>
      </c>
      <c r="F239" s="327" t="s">
        <v>203</v>
      </c>
      <c r="G239" s="328"/>
      <c r="H239" s="328"/>
      <c r="I239" s="328"/>
      <c r="J239" s="328"/>
      <c r="K239" s="328"/>
      <c r="L239" s="328"/>
      <c r="M239" s="329"/>
      <c r="N239" s="8"/>
      <c r="O239" s="33"/>
      <c r="P239" s="34"/>
      <c r="Q239" s="33"/>
      <c r="R239" s="43"/>
      <c r="S239" s="43"/>
      <c r="T239" s="43"/>
      <c r="U239" s="43"/>
      <c r="V239" s="44"/>
      <c r="W239" s="171"/>
    </row>
    <row r="240" spans="1:24" ht="20.100000000000001" customHeight="1" x14ac:dyDescent="0.15">
      <c r="B240" s="181"/>
      <c r="D240" s="331"/>
      <c r="E240" s="332">
        <v>102</v>
      </c>
      <c r="F240" s="333" t="s">
        <v>204</v>
      </c>
      <c r="G240" s="334"/>
      <c r="H240" s="334"/>
      <c r="I240" s="334"/>
      <c r="J240" s="334"/>
      <c r="K240" s="334"/>
      <c r="L240" s="334"/>
      <c r="M240" s="335"/>
      <c r="N240" s="9"/>
      <c r="O240" s="35"/>
      <c r="P240" s="36"/>
      <c r="Q240" s="35"/>
      <c r="R240" s="45"/>
      <c r="S240" s="45"/>
      <c r="T240" s="45"/>
      <c r="U240" s="45"/>
      <c r="V240" s="46"/>
      <c r="W240" s="181"/>
    </row>
    <row r="241" spans="2:23" ht="20.100000000000001" customHeight="1" x14ac:dyDescent="0.15">
      <c r="B241" s="181"/>
      <c r="D241" s="331"/>
      <c r="E241" s="332">
        <v>103</v>
      </c>
      <c r="F241" s="333" t="s">
        <v>205</v>
      </c>
      <c r="G241" s="334"/>
      <c r="H241" s="334"/>
      <c r="I241" s="334"/>
      <c r="J241" s="334"/>
      <c r="K241" s="334"/>
      <c r="L241" s="334"/>
      <c r="M241" s="335"/>
      <c r="N241" s="9"/>
      <c r="O241" s="35"/>
      <c r="P241" s="36"/>
      <c r="Q241" s="35"/>
      <c r="R241" s="45"/>
      <c r="S241" s="45"/>
      <c r="T241" s="45"/>
      <c r="U241" s="45"/>
      <c r="V241" s="46"/>
      <c r="W241" s="181"/>
    </row>
    <row r="242" spans="2:23" ht="20.100000000000001" customHeight="1" x14ac:dyDescent="0.15">
      <c r="B242" s="181"/>
      <c r="D242" s="331"/>
      <c r="E242" s="332">
        <v>104</v>
      </c>
      <c r="F242" s="333" t="s">
        <v>206</v>
      </c>
      <c r="G242" s="334"/>
      <c r="H242" s="334"/>
      <c r="I242" s="334"/>
      <c r="J242" s="334"/>
      <c r="K242" s="334"/>
      <c r="L242" s="334"/>
      <c r="M242" s="335"/>
      <c r="N242" s="9"/>
      <c r="O242" s="35"/>
      <c r="P242" s="36"/>
      <c r="Q242" s="35"/>
      <c r="R242" s="37"/>
      <c r="S242" s="37"/>
      <c r="T242" s="37"/>
      <c r="U242" s="37"/>
      <c r="V242" s="38"/>
      <c r="W242" s="181"/>
    </row>
    <row r="243" spans="2:23" ht="20.100000000000001" customHeight="1" x14ac:dyDescent="0.15">
      <c r="B243" s="181"/>
      <c r="D243" s="331"/>
      <c r="E243" s="332">
        <v>105</v>
      </c>
      <c r="F243" s="333" t="s">
        <v>207</v>
      </c>
      <c r="G243" s="334"/>
      <c r="H243" s="334"/>
      <c r="I243" s="334"/>
      <c r="J243" s="334"/>
      <c r="K243" s="334"/>
      <c r="L243" s="334"/>
      <c r="M243" s="335"/>
      <c r="N243" s="9"/>
      <c r="O243" s="35"/>
      <c r="P243" s="36"/>
      <c r="Q243" s="35"/>
      <c r="R243" s="37"/>
      <c r="S243" s="37"/>
      <c r="T243" s="37"/>
      <c r="U243" s="37"/>
      <c r="V243" s="38"/>
      <c r="W243" s="181"/>
    </row>
    <row r="244" spans="2:23" ht="20.100000000000001" customHeight="1" x14ac:dyDescent="0.15">
      <c r="B244" s="181"/>
      <c r="D244" s="331"/>
      <c r="E244" s="332">
        <v>106</v>
      </c>
      <c r="F244" s="333" t="s">
        <v>208</v>
      </c>
      <c r="G244" s="334"/>
      <c r="H244" s="334"/>
      <c r="I244" s="334"/>
      <c r="J244" s="334"/>
      <c r="K244" s="334"/>
      <c r="L244" s="334"/>
      <c r="M244" s="335"/>
      <c r="N244" s="9"/>
      <c r="O244" s="35"/>
      <c r="P244" s="36"/>
      <c r="Q244" s="35"/>
      <c r="R244" s="37"/>
      <c r="S244" s="37"/>
      <c r="T244" s="37"/>
      <c r="U244" s="37"/>
      <c r="V244" s="38"/>
      <c r="W244" s="181"/>
    </row>
    <row r="245" spans="2:23" ht="20.100000000000001" customHeight="1" x14ac:dyDescent="0.15">
      <c r="B245" s="181"/>
      <c r="D245" s="331"/>
      <c r="E245" s="332">
        <v>107</v>
      </c>
      <c r="F245" s="333" t="s">
        <v>209</v>
      </c>
      <c r="G245" s="334"/>
      <c r="H245" s="334"/>
      <c r="I245" s="334"/>
      <c r="J245" s="334"/>
      <c r="K245" s="334"/>
      <c r="L245" s="334"/>
      <c r="M245" s="335"/>
      <c r="N245" s="9"/>
      <c r="O245" s="35"/>
      <c r="P245" s="36"/>
      <c r="Q245" s="35"/>
      <c r="R245" s="37"/>
      <c r="S245" s="37"/>
      <c r="T245" s="37"/>
      <c r="U245" s="37"/>
      <c r="V245" s="38"/>
      <c r="W245" s="181"/>
    </row>
    <row r="246" spans="2:23" ht="20.100000000000001" customHeight="1" x14ac:dyDescent="0.15">
      <c r="B246" s="181"/>
      <c r="D246" s="331"/>
      <c r="E246" s="332">
        <v>108</v>
      </c>
      <c r="F246" s="333" t="s">
        <v>210</v>
      </c>
      <c r="G246" s="334"/>
      <c r="H246" s="334"/>
      <c r="I246" s="334"/>
      <c r="J246" s="334"/>
      <c r="K246" s="334"/>
      <c r="L246" s="334"/>
      <c r="M246" s="335"/>
      <c r="N246" s="9"/>
      <c r="O246" s="35"/>
      <c r="P246" s="36"/>
      <c r="Q246" s="35"/>
      <c r="R246" s="37"/>
      <c r="S246" s="37"/>
      <c r="T246" s="37"/>
      <c r="U246" s="37"/>
      <c r="V246" s="38"/>
      <c r="W246" s="181"/>
    </row>
    <row r="247" spans="2:23" ht="20.100000000000001" customHeight="1" x14ac:dyDescent="0.15">
      <c r="B247" s="181"/>
      <c r="D247" s="331"/>
      <c r="E247" s="332">
        <v>109</v>
      </c>
      <c r="F247" s="333" t="s">
        <v>211</v>
      </c>
      <c r="G247" s="334"/>
      <c r="H247" s="334"/>
      <c r="I247" s="334"/>
      <c r="J247" s="334"/>
      <c r="K247" s="334"/>
      <c r="L247" s="334"/>
      <c r="M247" s="335"/>
      <c r="N247" s="9"/>
      <c r="O247" s="35"/>
      <c r="P247" s="36"/>
      <c r="Q247" s="35"/>
      <c r="R247" s="37"/>
      <c r="S247" s="37"/>
      <c r="T247" s="37"/>
      <c r="U247" s="37"/>
      <c r="V247" s="38"/>
      <c r="W247" s="181"/>
    </row>
    <row r="248" spans="2:23" ht="20.100000000000001" customHeight="1" x14ac:dyDescent="0.15">
      <c r="B248" s="181"/>
      <c r="D248" s="331"/>
      <c r="E248" s="332">
        <v>110</v>
      </c>
      <c r="F248" s="333" t="s">
        <v>212</v>
      </c>
      <c r="G248" s="334"/>
      <c r="H248" s="334"/>
      <c r="I248" s="334"/>
      <c r="J248" s="334"/>
      <c r="K248" s="334"/>
      <c r="L248" s="334"/>
      <c r="M248" s="335"/>
      <c r="N248" s="9"/>
      <c r="O248" s="35"/>
      <c r="P248" s="36"/>
      <c r="Q248" s="35"/>
      <c r="R248" s="37"/>
      <c r="S248" s="37"/>
      <c r="T248" s="37"/>
      <c r="U248" s="37"/>
      <c r="V248" s="38"/>
      <c r="W248" s="181"/>
    </row>
    <row r="249" spans="2:23" ht="20.100000000000001" customHeight="1" x14ac:dyDescent="0.15">
      <c r="B249" s="181"/>
      <c r="D249" s="331"/>
      <c r="E249" s="332">
        <v>111</v>
      </c>
      <c r="F249" s="333" t="s">
        <v>213</v>
      </c>
      <c r="G249" s="334"/>
      <c r="H249" s="334"/>
      <c r="I249" s="334"/>
      <c r="J249" s="334"/>
      <c r="K249" s="334"/>
      <c r="L249" s="334"/>
      <c r="M249" s="335"/>
      <c r="N249" s="9"/>
      <c r="O249" s="35"/>
      <c r="P249" s="36"/>
      <c r="Q249" s="35"/>
      <c r="R249" s="37"/>
      <c r="S249" s="37"/>
      <c r="T249" s="37"/>
      <c r="U249" s="37"/>
      <c r="V249" s="38"/>
      <c r="W249" s="181"/>
    </row>
    <row r="250" spans="2:23" ht="20.100000000000001" customHeight="1" x14ac:dyDescent="0.15">
      <c r="B250" s="181"/>
      <c r="D250" s="331"/>
      <c r="E250" s="332">
        <v>112</v>
      </c>
      <c r="F250" s="333" t="s">
        <v>214</v>
      </c>
      <c r="G250" s="334"/>
      <c r="H250" s="334"/>
      <c r="I250" s="334"/>
      <c r="J250" s="334"/>
      <c r="K250" s="334"/>
      <c r="L250" s="334"/>
      <c r="M250" s="335"/>
      <c r="N250" s="9"/>
      <c r="O250" s="35"/>
      <c r="P250" s="36"/>
      <c r="Q250" s="35"/>
      <c r="R250" s="37"/>
      <c r="S250" s="37"/>
      <c r="T250" s="37"/>
      <c r="U250" s="37"/>
      <c r="V250" s="38"/>
      <c r="W250" s="181"/>
    </row>
    <row r="251" spans="2:23" ht="20.100000000000001" customHeight="1" x14ac:dyDescent="0.15">
      <c r="B251" s="181"/>
      <c r="D251" s="331"/>
      <c r="E251" s="332">
        <v>113</v>
      </c>
      <c r="F251" s="333" t="s">
        <v>215</v>
      </c>
      <c r="G251" s="334"/>
      <c r="H251" s="334"/>
      <c r="I251" s="334"/>
      <c r="J251" s="334"/>
      <c r="K251" s="334"/>
      <c r="L251" s="334"/>
      <c r="M251" s="335"/>
      <c r="N251" s="9"/>
      <c r="O251" s="35"/>
      <c r="P251" s="36"/>
      <c r="Q251" s="35"/>
      <c r="R251" s="37"/>
      <c r="S251" s="37"/>
      <c r="T251" s="37"/>
      <c r="U251" s="37"/>
      <c r="V251" s="38"/>
      <c r="W251" s="181"/>
    </row>
    <row r="252" spans="2:23" ht="20.100000000000001" customHeight="1" x14ac:dyDescent="0.15">
      <c r="B252" s="181"/>
      <c r="D252" s="331"/>
      <c r="E252" s="332">
        <v>114</v>
      </c>
      <c r="F252" s="333" t="s">
        <v>216</v>
      </c>
      <c r="G252" s="334"/>
      <c r="H252" s="334"/>
      <c r="I252" s="334"/>
      <c r="J252" s="334"/>
      <c r="K252" s="334"/>
      <c r="L252" s="334"/>
      <c r="M252" s="335"/>
      <c r="N252" s="9"/>
      <c r="O252" s="35"/>
      <c r="P252" s="36"/>
      <c r="Q252" s="35"/>
      <c r="R252" s="37"/>
      <c r="S252" s="37"/>
      <c r="T252" s="37"/>
      <c r="U252" s="37"/>
      <c r="V252" s="38"/>
      <c r="W252" s="181"/>
    </row>
    <row r="253" spans="2:23" ht="20.100000000000001" customHeight="1" x14ac:dyDescent="0.15">
      <c r="B253" s="181"/>
      <c r="D253" s="331"/>
      <c r="E253" s="332">
        <v>115</v>
      </c>
      <c r="F253" s="333" t="s">
        <v>217</v>
      </c>
      <c r="G253" s="334"/>
      <c r="H253" s="334"/>
      <c r="I253" s="334"/>
      <c r="J253" s="334"/>
      <c r="K253" s="334"/>
      <c r="L253" s="334"/>
      <c r="M253" s="335"/>
      <c r="N253" s="9"/>
      <c r="O253" s="35"/>
      <c r="P253" s="36"/>
      <c r="Q253" s="35"/>
      <c r="R253" s="37"/>
      <c r="S253" s="37"/>
      <c r="T253" s="37"/>
      <c r="U253" s="37"/>
      <c r="V253" s="38"/>
      <c r="W253" s="181"/>
    </row>
    <row r="254" spans="2:23" ht="20.100000000000001" customHeight="1" x14ac:dyDescent="0.15">
      <c r="B254" s="181"/>
      <c r="D254" s="331"/>
      <c r="E254" s="332">
        <v>116</v>
      </c>
      <c r="F254" s="333" t="s">
        <v>218</v>
      </c>
      <c r="G254" s="334"/>
      <c r="H254" s="334"/>
      <c r="I254" s="334"/>
      <c r="J254" s="334"/>
      <c r="K254" s="334"/>
      <c r="L254" s="334"/>
      <c r="M254" s="335"/>
      <c r="N254" s="9"/>
      <c r="O254" s="35"/>
      <c r="P254" s="36"/>
      <c r="Q254" s="35"/>
      <c r="R254" s="37"/>
      <c r="S254" s="37"/>
      <c r="T254" s="37"/>
      <c r="U254" s="37"/>
      <c r="V254" s="38"/>
      <c r="W254" s="181"/>
    </row>
    <row r="255" spans="2:23" ht="20.100000000000001" customHeight="1" x14ac:dyDescent="0.15">
      <c r="B255" s="181"/>
      <c r="D255" s="331"/>
      <c r="E255" s="332">
        <v>117</v>
      </c>
      <c r="F255" s="333" t="s">
        <v>219</v>
      </c>
      <c r="G255" s="334"/>
      <c r="H255" s="334"/>
      <c r="I255" s="334"/>
      <c r="J255" s="334"/>
      <c r="K255" s="334"/>
      <c r="L255" s="334"/>
      <c r="M255" s="335"/>
      <c r="N255" s="9"/>
      <c r="O255" s="35"/>
      <c r="P255" s="36"/>
      <c r="Q255" s="35"/>
      <c r="R255" s="37"/>
      <c r="S255" s="37"/>
      <c r="T255" s="37"/>
      <c r="U255" s="37"/>
      <c r="V255" s="38"/>
      <c r="W255" s="181"/>
    </row>
    <row r="256" spans="2:23" ht="20.100000000000001" customHeight="1" x14ac:dyDescent="0.15">
      <c r="B256" s="181"/>
      <c r="D256" s="331"/>
      <c r="E256" s="332">
        <v>118</v>
      </c>
      <c r="F256" s="333" t="s">
        <v>220</v>
      </c>
      <c r="G256" s="334"/>
      <c r="H256" s="334"/>
      <c r="I256" s="334"/>
      <c r="J256" s="334"/>
      <c r="K256" s="334"/>
      <c r="L256" s="334"/>
      <c r="M256" s="335"/>
      <c r="N256" s="9"/>
      <c r="O256" s="35"/>
      <c r="P256" s="36"/>
      <c r="Q256" s="35"/>
      <c r="R256" s="37"/>
      <c r="S256" s="37"/>
      <c r="T256" s="37"/>
      <c r="U256" s="37"/>
      <c r="V256" s="38"/>
      <c r="W256" s="181"/>
    </row>
    <row r="257" spans="1:23" ht="20.100000000000001" customHeight="1" x14ac:dyDescent="0.15">
      <c r="B257" s="181"/>
      <c r="D257" s="331"/>
      <c r="E257" s="332">
        <v>119</v>
      </c>
      <c r="F257" s="333" t="s">
        <v>221</v>
      </c>
      <c r="G257" s="334"/>
      <c r="H257" s="334"/>
      <c r="I257" s="334"/>
      <c r="J257" s="334"/>
      <c r="K257" s="334"/>
      <c r="L257" s="334"/>
      <c r="M257" s="335"/>
      <c r="N257" s="9"/>
      <c r="O257" s="35"/>
      <c r="P257" s="36"/>
      <c r="Q257" s="35"/>
      <c r="R257" s="37"/>
      <c r="S257" s="37"/>
      <c r="T257" s="37"/>
      <c r="U257" s="37"/>
      <c r="V257" s="38"/>
      <c r="W257" s="181"/>
    </row>
    <row r="258" spans="1:23" ht="20.100000000000001" customHeight="1" x14ac:dyDescent="0.15">
      <c r="B258" s="181"/>
      <c r="D258" s="331"/>
      <c r="E258" s="332">
        <v>120</v>
      </c>
      <c r="F258" s="333" t="s">
        <v>222</v>
      </c>
      <c r="G258" s="334"/>
      <c r="H258" s="334"/>
      <c r="I258" s="334"/>
      <c r="J258" s="334"/>
      <c r="K258" s="334"/>
      <c r="L258" s="334"/>
      <c r="M258" s="335"/>
      <c r="N258" s="9"/>
      <c r="O258" s="35"/>
      <c r="P258" s="36"/>
      <c r="Q258" s="35"/>
      <c r="R258" s="37"/>
      <c r="S258" s="37"/>
      <c r="T258" s="37"/>
      <c r="U258" s="37"/>
      <c r="V258" s="38"/>
      <c r="W258" s="181"/>
    </row>
    <row r="259" spans="1:23" ht="20.100000000000001" customHeight="1" x14ac:dyDescent="0.15">
      <c r="B259" s="181"/>
      <c r="D259" s="331"/>
      <c r="E259" s="332">
        <v>121</v>
      </c>
      <c r="F259" s="333" t="s">
        <v>223</v>
      </c>
      <c r="G259" s="334"/>
      <c r="H259" s="334"/>
      <c r="I259" s="334"/>
      <c r="J259" s="334"/>
      <c r="K259" s="334"/>
      <c r="L259" s="334"/>
      <c r="M259" s="335"/>
      <c r="N259" s="9"/>
      <c r="O259" s="35"/>
      <c r="P259" s="36"/>
      <c r="Q259" s="35"/>
      <c r="R259" s="37"/>
      <c r="S259" s="37"/>
      <c r="T259" s="37"/>
      <c r="U259" s="37"/>
      <c r="V259" s="38"/>
      <c r="W259" s="181"/>
    </row>
    <row r="260" spans="1:23" ht="20.100000000000001" customHeight="1" x14ac:dyDescent="0.15">
      <c r="B260" s="181"/>
      <c r="D260" s="331"/>
      <c r="E260" s="332">
        <v>122</v>
      </c>
      <c r="F260" s="333" t="s">
        <v>224</v>
      </c>
      <c r="G260" s="334"/>
      <c r="H260" s="334"/>
      <c r="I260" s="334"/>
      <c r="J260" s="334"/>
      <c r="K260" s="334"/>
      <c r="L260" s="334"/>
      <c r="M260" s="335"/>
      <c r="N260" s="9"/>
      <c r="O260" s="35"/>
      <c r="P260" s="36"/>
      <c r="Q260" s="35"/>
      <c r="R260" s="37"/>
      <c r="S260" s="37"/>
      <c r="T260" s="37"/>
      <c r="U260" s="37"/>
      <c r="V260" s="38"/>
      <c r="W260" s="181"/>
    </row>
    <row r="261" spans="1:23" ht="20.100000000000001" customHeight="1" x14ac:dyDescent="0.15">
      <c r="B261" s="181"/>
      <c r="D261" s="331"/>
      <c r="E261" s="332">
        <v>123</v>
      </c>
      <c r="F261" s="333" t="s">
        <v>225</v>
      </c>
      <c r="G261" s="334"/>
      <c r="H261" s="334"/>
      <c r="I261" s="334"/>
      <c r="J261" s="334"/>
      <c r="K261" s="334"/>
      <c r="L261" s="334"/>
      <c r="M261" s="335"/>
      <c r="N261" s="9"/>
      <c r="O261" s="35"/>
      <c r="P261" s="36"/>
      <c r="Q261" s="35"/>
      <c r="R261" s="37"/>
      <c r="S261" s="37"/>
      <c r="T261" s="37"/>
      <c r="U261" s="37"/>
      <c r="V261" s="38"/>
      <c r="W261" s="181"/>
    </row>
    <row r="262" spans="1:23" ht="20.100000000000001" customHeight="1" x14ac:dyDescent="0.15">
      <c r="B262" s="181"/>
      <c r="D262" s="331"/>
      <c r="E262" s="332">
        <v>124</v>
      </c>
      <c r="F262" s="333" t="s">
        <v>226</v>
      </c>
      <c r="G262" s="334"/>
      <c r="H262" s="334"/>
      <c r="I262" s="334"/>
      <c r="J262" s="334"/>
      <c r="K262" s="334"/>
      <c r="L262" s="334"/>
      <c r="M262" s="335"/>
      <c r="N262" s="9"/>
      <c r="O262" s="35"/>
      <c r="P262" s="36"/>
      <c r="Q262" s="35"/>
      <c r="R262" s="37"/>
      <c r="S262" s="37"/>
      <c r="T262" s="37"/>
      <c r="U262" s="37"/>
      <c r="V262" s="38"/>
      <c r="W262" s="181"/>
    </row>
    <row r="263" spans="1:23" ht="20.100000000000001" customHeight="1" x14ac:dyDescent="0.15">
      <c r="B263" s="181"/>
      <c r="D263" s="331"/>
      <c r="E263" s="332">
        <v>125</v>
      </c>
      <c r="F263" s="333" t="s">
        <v>227</v>
      </c>
      <c r="G263" s="334"/>
      <c r="H263" s="334"/>
      <c r="I263" s="334"/>
      <c r="J263" s="334"/>
      <c r="K263" s="334"/>
      <c r="L263" s="334"/>
      <c r="M263" s="335"/>
      <c r="N263" s="9"/>
      <c r="O263" s="35"/>
      <c r="P263" s="36"/>
      <c r="Q263" s="35"/>
      <c r="R263" s="37"/>
      <c r="S263" s="37"/>
      <c r="T263" s="37"/>
      <c r="U263" s="37"/>
      <c r="V263" s="38"/>
      <c r="W263" s="181"/>
    </row>
    <row r="264" spans="1:23" ht="20.100000000000001" customHeight="1" x14ac:dyDescent="0.15">
      <c r="A264" s="330">
        <f>IF(AND(N264="○", ISBLANK(Q264)), 1001, 0)</f>
        <v>0</v>
      </c>
      <c r="B264" s="181"/>
      <c r="D264" s="336"/>
      <c r="E264" s="337">
        <v>126</v>
      </c>
      <c r="F264" s="338" t="s">
        <v>264</v>
      </c>
      <c r="G264" s="339"/>
      <c r="H264" s="339"/>
      <c r="I264" s="339"/>
      <c r="J264" s="339"/>
      <c r="K264" s="339"/>
      <c r="L264" s="339"/>
      <c r="M264" s="340"/>
      <c r="N264" s="10"/>
      <c r="O264" s="31"/>
      <c r="P264" s="32"/>
      <c r="Q264" s="31"/>
      <c r="R264" s="39"/>
      <c r="S264" s="39"/>
      <c r="T264" s="39"/>
      <c r="U264" s="39"/>
      <c r="V264" s="40"/>
      <c r="W264" s="181"/>
    </row>
    <row r="265" spans="1:23" ht="20.100000000000001" customHeight="1" x14ac:dyDescent="0.15">
      <c r="A265" s="162"/>
      <c r="B265" s="341"/>
      <c r="C265" s="170"/>
      <c r="D265" s="325" t="s">
        <v>228</v>
      </c>
      <c r="E265" s="342">
        <v>201</v>
      </c>
      <c r="F265" s="327" t="s">
        <v>203</v>
      </c>
      <c r="G265" s="328"/>
      <c r="H265" s="328"/>
      <c r="I265" s="328"/>
      <c r="J265" s="328"/>
      <c r="K265" s="328"/>
      <c r="L265" s="328"/>
      <c r="M265" s="329"/>
      <c r="N265" s="8"/>
      <c r="O265" s="33"/>
      <c r="P265" s="34"/>
      <c r="Q265" s="33"/>
      <c r="R265" s="41"/>
      <c r="S265" s="41"/>
      <c r="T265" s="41"/>
      <c r="U265" s="41"/>
      <c r="V265" s="42"/>
      <c r="W265" s="171"/>
    </row>
    <row r="266" spans="1:23" ht="20.100000000000001" customHeight="1" x14ac:dyDescent="0.15">
      <c r="B266" s="181"/>
      <c r="C266" s="343"/>
      <c r="D266" s="331"/>
      <c r="E266" s="332">
        <f>E265+1</f>
        <v>202</v>
      </c>
      <c r="F266" s="333" t="s">
        <v>204</v>
      </c>
      <c r="G266" s="334"/>
      <c r="H266" s="334"/>
      <c r="I266" s="334"/>
      <c r="J266" s="334"/>
      <c r="K266" s="334"/>
      <c r="L266" s="334"/>
      <c r="M266" s="335"/>
      <c r="N266" s="9"/>
      <c r="O266" s="35"/>
      <c r="P266" s="36"/>
      <c r="Q266" s="35"/>
      <c r="R266" s="37"/>
      <c r="S266" s="37"/>
      <c r="T266" s="37"/>
      <c r="U266" s="37"/>
      <c r="V266" s="38"/>
      <c r="W266" s="181"/>
    </row>
    <row r="267" spans="1:23" ht="20.100000000000001" customHeight="1" x14ac:dyDescent="0.15">
      <c r="B267" s="181"/>
      <c r="D267" s="331"/>
      <c r="E267" s="332">
        <f t="shared" ref="E267:E290" si="0">E266+1</f>
        <v>203</v>
      </c>
      <c r="F267" s="333" t="s">
        <v>205</v>
      </c>
      <c r="G267" s="334"/>
      <c r="H267" s="334"/>
      <c r="I267" s="334"/>
      <c r="J267" s="334"/>
      <c r="K267" s="334"/>
      <c r="L267" s="334"/>
      <c r="M267" s="335"/>
      <c r="N267" s="9"/>
      <c r="O267" s="35"/>
      <c r="P267" s="36"/>
      <c r="Q267" s="35"/>
      <c r="R267" s="37"/>
      <c r="S267" s="37"/>
      <c r="T267" s="37"/>
      <c r="U267" s="37"/>
      <c r="V267" s="38"/>
      <c r="W267" s="181"/>
    </row>
    <row r="268" spans="1:23" ht="20.100000000000001" customHeight="1" x14ac:dyDescent="0.15">
      <c r="B268" s="181"/>
      <c r="D268" s="331"/>
      <c r="E268" s="332">
        <f t="shared" si="0"/>
        <v>204</v>
      </c>
      <c r="F268" s="333" t="s">
        <v>206</v>
      </c>
      <c r="G268" s="334"/>
      <c r="H268" s="334"/>
      <c r="I268" s="334"/>
      <c r="J268" s="334"/>
      <c r="K268" s="334"/>
      <c r="L268" s="334"/>
      <c r="M268" s="335"/>
      <c r="N268" s="9"/>
      <c r="O268" s="35"/>
      <c r="P268" s="36"/>
      <c r="Q268" s="35"/>
      <c r="R268" s="37"/>
      <c r="S268" s="37"/>
      <c r="T268" s="37"/>
      <c r="U268" s="37"/>
      <c r="V268" s="38"/>
      <c r="W268" s="181"/>
    </row>
    <row r="269" spans="1:23" ht="20.100000000000001" customHeight="1" x14ac:dyDescent="0.15">
      <c r="B269" s="181"/>
      <c r="D269" s="331"/>
      <c r="E269" s="332">
        <f t="shared" si="0"/>
        <v>205</v>
      </c>
      <c r="F269" s="333" t="s">
        <v>207</v>
      </c>
      <c r="G269" s="334"/>
      <c r="H269" s="334"/>
      <c r="I269" s="334"/>
      <c r="J269" s="334"/>
      <c r="K269" s="334"/>
      <c r="L269" s="334"/>
      <c r="M269" s="335"/>
      <c r="N269" s="9"/>
      <c r="O269" s="35"/>
      <c r="P269" s="36"/>
      <c r="Q269" s="35"/>
      <c r="R269" s="37"/>
      <c r="S269" s="37"/>
      <c r="T269" s="37"/>
      <c r="U269" s="37"/>
      <c r="V269" s="38"/>
      <c r="W269" s="181"/>
    </row>
    <row r="270" spans="1:23" ht="20.100000000000001" customHeight="1" x14ac:dyDescent="0.15">
      <c r="B270" s="181"/>
      <c r="D270" s="331"/>
      <c r="E270" s="332">
        <f t="shared" si="0"/>
        <v>206</v>
      </c>
      <c r="F270" s="333" t="s">
        <v>208</v>
      </c>
      <c r="G270" s="334"/>
      <c r="H270" s="334"/>
      <c r="I270" s="334"/>
      <c r="J270" s="334"/>
      <c r="K270" s="334"/>
      <c r="L270" s="334"/>
      <c r="M270" s="335"/>
      <c r="N270" s="9"/>
      <c r="O270" s="35"/>
      <c r="P270" s="36"/>
      <c r="Q270" s="35"/>
      <c r="R270" s="37"/>
      <c r="S270" s="37"/>
      <c r="T270" s="37"/>
      <c r="U270" s="37"/>
      <c r="V270" s="38"/>
      <c r="W270" s="181"/>
    </row>
    <row r="271" spans="1:23" ht="20.100000000000001" customHeight="1" x14ac:dyDescent="0.15">
      <c r="B271" s="181"/>
      <c r="D271" s="331"/>
      <c r="E271" s="332">
        <f t="shared" si="0"/>
        <v>207</v>
      </c>
      <c r="F271" s="333" t="s">
        <v>209</v>
      </c>
      <c r="G271" s="334"/>
      <c r="H271" s="334"/>
      <c r="I271" s="334"/>
      <c r="J271" s="334"/>
      <c r="K271" s="334"/>
      <c r="L271" s="334"/>
      <c r="M271" s="335"/>
      <c r="N271" s="9"/>
      <c r="O271" s="35"/>
      <c r="P271" s="36"/>
      <c r="Q271" s="35"/>
      <c r="R271" s="37"/>
      <c r="S271" s="37"/>
      <c r="T271" s="37"/>
      <c r="U271" s="37"/>
      <c r="V271" s="38"/>
      <c r="W271" s="181"/>
    </row>
    <row r="272" spans="1:23" ht="20.100000000000001" customHeight="1" x14ac:dyDescent="0.15">
      <c r="B272" s="181"/>
      <c r="D272" s="331"/>
      <c r="E272" s="332">
        <f t="shared" si="0"/>
        <v>208</v>
      </c>
      <c r="F272" s="333" t="s">
        <v>210</v>
      </c>
      <c r="G272" s="334"/>
      <c r="H272" s="334"/>
      <c r="I272" s="334"/>
      <c r="J272" s="334"/>
      <c r="K272" s="334"/>
      <c r="L272" s="334"/>
      <c r="M272" s="335"/>
      <c r="N272" s="9"/>
      <c r="O272" s="35"/>
      <c r="P272" s="36"/>
      <c r="Q272" s="35"/>
      <c r="R272" s="37"/>
      <c r="S272" s="37"/>
      <c r="T272" s="37"/>
      <c r="U272" s="37"/>
      <c r="V272" s="38"/>
      <c r="W272" s="181"/>
    </row>
    <row r="273" spans="2:23" ht="20.100000000000001" customHeight="1" x14ac:dyDescent="0.15">
      <c r="B273" s="181"/>
      <c r="D273" s="331"/>
      <c r="E273" s="332">
        <f t="shared" si="0"/>
        <v>209</v>
      </c>
      <c r="F273" s="333" t="s">
        <v>211</v>
      </c>
      <c r="G273" s="334"/>
      <c r="H273" s="334"/>
      <c r="I273" s="334"/>
      <c r="J273" s="334"/>
      <c r="K273" s="334"/>
      <c r="L273" s="334"/>
      <c r="M273" s="335"/>
      <c r="N273" s="9"/>
      <c r="O273" s="35"/>
      <c r="P273" s="36"/>
      <c r="Q273" s="35"/>
      <c r="R273" s="37"/>
      <c r="S273" s="37"/>
      <c r="T273" s="37"/>
      <c r="U273" s="37"/>
      <c r="V273" s="38"/>
      <c r="W273" s="181"/>
    </row>
    <row r="274" spans="2:23" ht="20.100000000000001" customHeight="1" x14ac:dyDescent="0.15">
      <c r="B274" s="181"/>
      <c r="D274" s="331"/>
      <c r="E274" s="332">
        <f t="shared" si="0"/>
        <v>210</v>
      </c>
      <c r="F274" s="333" t="s">
        <v>212</v>
      </c>
      <c r="G274" s="334"/>
      <c r="H274" s="334"/>
      <c r="I274" s="334"/>
      <c r="J274" s="334"/>
      <c r="K274" s="334"/>
      <c r="L274" s="334"/>
      <c r="M274" s="335"/>
      <c r="N274" s="9"/>
      <c r="O274" s="35"/>
      <c r="P274" s="36"/>
      <c r="Q274" s="35"/>
      <c r="R274" s="37"/>
      <c r="S274" s="37"/>
      <c r="T274" s="37"/>
      <c r="U274" s="37"/>
      <c r="V274" s="38"/>
      <c r="W274" s="181"/>
    </row>
    <row r="275" spans="2:23" ht="20.100000000000001" customHeight="1" x14ac:dyDescent="0.15">
      <c r="B275" s="181"/>
      <c r="D275" s="331"/>
      <c r="E275" s="332">
        <f t="shared" si="0"/>
        <v>211</v>
      </c>
      <c r="F275" s="333" t="s">
        <v>213</v>
      </c>
      <c r="G275" s="334"/>
      <c r="H275" s="334"/>
      <c r="I275" s="334"/>
      <c r="J275" s="334"/>
      <c r="K275" s="334"/>
      <c r="L275" s="334"/>
      <c r="M275" s="335"/>
      <c r="N275" s="9"/>
      <c r="O275" s="35"/>
      <c r="P275" s="36"/>
      <c r="Q275" s="35"/>
      <c r="R275" s="37"/>
      <c r="S275" s="37"/>
      <c r="T275" s="37"/>
      <c r="U275" s="37"/>
      <c r="V275" s="38"/>
      <c r="W275" s="181"/>
    </row>
    <row r="276" spans="2:23" ht="20.100000000000001" customHeight="1" x14ac:dyDescent="0.15">
      <c r="B276" s="181"/>
      <c r="D276" s="331"/>
      <c r="E276" s="332">
        <f t="shared" si="0"/>
        <v>212</v>
      </c>
      <c r="F276" s="333" t="s">
        <v>214</v>
      </c>
      <c r="G276" s="334"/>
      <c r="H276" s="334"/>
      <c r="I276" s="334"/>
      <c r="J276" s="334"/>
      <c r="K276" s="334"/>
      <c r="L276" s="334"/>
      <c r="M276" s="335"/>
      <c r="N276" s="9"/>
      <c r="O276" s="35"/>
      <c r="P276" s="36"/>
      <c r="Q276" s="35"/>
      <c r="R276" s="37"/>
      <c r="S276" s="37"/>
      <c r="T276" s="37"/>
      <c r="U276" s="37"/>
      <c r="V276" s="38"/>
      <c r="W276" s="181"/>
    </row>
    <row r="277" spans="2:23" ht="20.100000000000001" customHeight="1" x14ac:dyDescent="0.15">
      <c r="B277" s="181"/>
      <c r="D277" s="331"/>
      <c r="E277" s="332">
        <f t="shared" si="0"/>
        <v>213</v>
      </c>
      <c r="F277" s="333" t="s">
        <v>215</v>
      </c>
      <c r="G277" s="334"/>
      <c r="H277" s="334"/>
      <c r="I277" s="334"/>
      <c r="J277" s="334"/>
      <c r="K277" s="334"/>
      <c r="L277" s="334"/>
      <c r="M277" s="335"/>
      <c r="N277" s="9"/>
      <c r="O277" s="35"/>
      <c r="P277" s="36"/>
      <c r="Q277" s="35"/>
      <c r="R277" s="37"/>
      <c r="S277" s="37"/>
      <c r="T277" s="37"/>
      <c r="U277" s="37"/>
      <c r="V277" s="38"/>
      <c r="W277" s="181"/>
    </row>
    <row r="278" spans="2:23" ht="20.100000000000001" customHeight="1" x14ac:dyDescent="0.15">
      <c r="B278" s="181"/>
      <c r="D278" s="331"/>
      <c r="E278" s="332">
        <f t="shared" si="0"/>
        <v>214</v>
      </c>
      <c r="F278" s="333" t="s">
        <v>216</v>
      </c>
      <c r="G278" s="334"/>
      <c r="H278" s="334"/>
      <c r="I278" s="334"/>
      <c r="J278" s="334"/>
      <c r="K278" s="334"/>
      <c r="L278" s="334"/>
      <c r="M278" s="335"/>
      <c r="N278" s="9"/>
      <c r="O278" s="35"/>
      <c r="P278" s="36"/>
      <c r="Q278" s="35"/>
      <c r="R278" s="37"/>
      <c r="S278" s="37"/>
      <c r="T278" s="37"/>
      <c r="U278" s="37"/>
      <c r="V278" s="38"/>
      <c r="W278" s="181"/>
    </row>
    <row r="279" spans="2:23" ht="20.100000000000001" customHeight="1" x14ac:dyDescent="0.15">
      <c r="B279" s="181"/>
      <c r="D279" s="331"/>
      <c r="E279" s="332">
        <f t="shared" si="0"/>
        <v>215</v>
      </c>
      <c r="F279" s="333" t="s">
        <v>217</v>
      </c>
      <c r="G279" s="334"/>
      <c r="H279" s="334"/>
      <c r="I279" s="334"/>
      <c r="J279" s="334"/>
      <c r="K279" s="334"/>
      <c r="L279" s="334"/>
      <c r="M279" s="335"/>
      <c r="N279" s="9"/>
      <c r="O279" s="35"/>
      <c r="P279" s="36"/>
      <c r="Q279" s="35"/>
      <c r="R279" s="37"/>
      <c r="S279" s="37"/>
      <c r="T279" s="37"/>
      <c r="U279" s="37"/>
      <c r="V279" s="38"/>
      <c r="W279" s="181"/>
    </row>
    <row r="280" spans="2:23" ht="20.100000000000001" customHeight="1" x14ac:dyDescent="0.15">
      <c r="B280" s="181"/>
      <c r="D280" s="331"/>
      <c r="E280" s="332">
        <f t="shared" si="0"/>
        <v>216</v>
      </c>
      <c r="F280" s="333" t="s">
        <v>218</v>
      </c>
      <c r="G280" s="334"/>
      <c r="H280" s="334"/>
      <c r="I280" s="334"/>
      <c r="J280" s="334"/>
      <c r="K280" s="334"/>
      <c r="L280" s="334"/>
      <c r="M280" s="335"/>
      <c r="N280" s="9"/>
      <c r="O280" s="35"/>
      <c r="P280" s="36"/>
      <c r="Q280" s="35"/>
      <c r="R280" s="37"/>
      <c r="S280" s="37"/>
      <c r="T280" s="37"/>
      <c r="U280" s="37"/>
      <c r="V280" s="38"/>
      <c r="W280" s="181"/>
    </row>
    <row r="281" spans="2:23" ht="20.100000000000001" customHeight="1" x14ac:dyDescent="0.15">
      <c r="B281" s="181"/>
      <c r="D281" s="331"/>
      <c r="E281" s="332">
        <f t="shared" si="0"/>
        <v>217</v>
      </c>
      <c r="F281" s="333" t="s">
        <v>219</v>
      </c>
      <c r="G281" s="334"/>
      <c r="H281" s="334"/>
      <c r="I281" s="334"/>
      <c r="J281" s="334"/>
      <c r="K281" s="334"/>
      <c r="L281" s="334"/>
      <c r="M281" s="335"/>
      <c r="N281" s="9"/>
      <c r="O281" s="35"/>
      <c r="P281" s="36"/>
      <c r="Q281" s="35"/>
      <c r="R281" s="37"/>
      <c r="S281" s="37"/>
      <c r="T281" s="37"/>
      <c r="U281" s="37"/>
      <c r="V281" s="38"/>
      <c r="W281" s="181"/>
    </row>
    <row r="282" spans="2:23" ht="20.100000000000001" customHeight="1" x14ac:dyDescent="0.15">
      <c r="B282" s="181"/>
      <c r="D282" s="331"/>
      <c r="E282" s="332">
        <f t="shared" si="0"/>
        <v>218</v>
      </c>
      <c r="F282" s="333" t="s">
        <v>220</v>
      </c>
      <c r="G282" s="334"/>
      <c r="H282" s="334"/>
      <c r="I282" s="334"/>
      <c r="J282" s="334"/>
      <c r="K282" s="334"/>
      <c r="L282" s="334"/>
      <c r="M282" s="335"/>
      <c r="N282" s="9"/>
      <c r="O282" s="35"/>
      <c r="P282" s="36"/>
      <c r="Q282" s="35"/>
      <c r="R282" s="37"/>
      <c r="S282" s="37"/>
      <c r="T282" s="37"/>
      <c r="U282" s="37"/>
      <c r="V282" s="38"/>
      <c r="W282" s="181"/>
    </row>
    <row r="283" spans="2:23" ht="20.100000000000001" customHeight="1" x14ac:dyDescent="0.15">
      <c r="B283" s="181"/>
      <c r="D283" s="331"/>
      <c r="E283" s="332">
        <f t="shared" si="0"/>
        <v>219</v>
      </c>
      <c r="F283" s="333" t="s">
        <v>221</v>
      </c>
      <c r="G283" s="334"/>
      <c r="H283" s="334"/>
      <c r="I283" s="334"/>
      <c r="J283" s="334"/>
      <c r="K283" s="334"/>
      <c r="L283" s="334"/>
      <c r="M283" s="335"/>
      <c r="N283" s="9"/>
      <c r="O283" s="35"/>
      <c r="P283" s="36"/>
      <c r="Q283" s="35"/>
      <c r="R283" s="37"/>
      <c r="S283" s="37"/>
      <c r="T283" s="37"/>
      <c r="U283" s="37"/>
      <c r="V283" s="38"/>
      <c r="W283" s="181"/>
    </row>
    <row r="284" spans="2:23" ht="20.100000000000001" customHeight="1" x14ac:dyDescent="0.15">
      <c r="B284" s="181"/>
      <c r="D284" s="331"/>
      <c r="E284" s="332">
        <f t="shared" si="0"/>
        <v>220</v>
      </c>
      <c r="F284" s="333" t="s">
        <v>222</v>
      </c>
      <c r="G284" s="334"/>
      <c r="H284" s="334"/>
      <c r="I284" s="334"/>
      <c r="J284" s="334"/>
      <c r="K284" s="334"/>
      <c r="L284" s="334"/>
      <c r="M284" s="335"/>
      <c r="N284" s="9"/>
      <c r="O284" s="35"/>
      <c r="P284" s="36"/>
      <c r="Q284" s="35"/>
      <c r="R284" s="37"/>
      <c r="S284" s="37"/>
      <c r="T284" s="37"/>
      <c r="U284" s="37"/>
      <c r="V284" s="38"/>
      <c r="W284" s="181"/>
    </row>
    <row r="285" spans="2:23" ht="20.100000000000001" customHeight="1" x14ac:dyDescent="0.15">
      <c r="B285" s="181"/>
      <c r="D285" s="331"/>
      <c r="E285" s="332">
        <f t="shared" si="0"/>
        <v>221</v>
      </c>
      <c r="F285" s="333" t="s">
        <v>223</v>
      </c>
      <c r="G285" s="334"/>
      <c r="H285" s="334"/>
      <c r="I285" s="334"/>
      <c r="J285" s="334"/>
      <c r="K285" s="334"/>
      <c r="L285" s="334"/>
      <c r="M285" s="335"/>
      <c r="N285" s="9"/>
      <c r="O285" s="35"/>
      <c r="P285" s="36"/>
      <c r="Q285" s="35"/>
      <c r="R285" s="37"/>
      <c r="S285" s="37"/>
      <c r="T285" s="37"/>
      <c r="U285" s="37"/>
      <c r="V285" s="38"/>
      <c r="W285" s="181"/>
    </row>
    <row r="286" spans="2:23" ht="20.100000000000001" customHeight="1" x14ac:dyDescent="0.15">
      <c r="B286" s="181"/>
      <c r="D286" s="331"/>
      <c r="E286" s="332">
        <f t="shared" si="0"/>
        <v>222</v>
      </c>
      <c r="F286" s="333" t="s">
        <v>224</v>
      </c>
      <c r="G286" s="334"/>
      <c r="H286" s="334"/>
      <c r="I286" s="334"/>
      <c r="J286" s="334"/>
      <c r="K286" s="334"/>
      <c r="L286" s="334"/>
      <c r="M286" s="335"/>
      <c r="N286" s="9"/>
      <c r="O286" s="35"/>
      <c r="P286" s="36"/>
      <c r="Q286" s="35"/>
      <c r="R286" s="37"/>
      <c r="S286" s="37"/>
      <c r="T286" s="37"/>
      <c r="U286" s="37"/>
      <c r="V286" s="38"/>
      <c r="W286" s="181"/>
    </row>
    <row r="287" spans="2:23" ht="20.100000000000001" customHeight="1" x14ac:dyDescent="0.15">
      <c r="B287" s="181"/>
      <c r="D287" s="331"/>
      <c r="E287" s="332">
        <f t="shared" si="0"/>
        <v>223</v>
      </c>
      <c r="F287" s="333" t="s">
        <v>225</v>
      </c>
      <c r="G287" s="334"/>
      <c r="H287" s="334"/>
      <c r="I287" s="334"/>
      <c r="J287" s="334"/>
      <c r="K287" s="334"/>
      <c r="L287" s="334"/>
      <c r="M287" s="335"/>
      <c r="N287" s="9"/>
      <c r="O287" s="35"/>
      <c r="P287" s="36"/>
      <c r="Q287" s="35"/>
      <c r="R287" s="37"/>
      <c r="S287" s="37"/>
      <c r="T287" s="37"/>
      <c r="U287" s="37"/>
      <c r="V287" s="38"/>
      <c r="W287" s="181"/>
    </row>
    <row r="288" spans="2:23" ht="20.100000000000001" customHeight="1" x14ac:dyDescent="0.15">
      <c r="B288" s="181"/>
      <c r="D288" s="331"/>
      <c r="E288" s="332">
        <f t="shared" si="0"/>
        <v>224</v>
      </c>
      <c r="F288" s="333" t="s">
        <v>226</v>
      </c>
      <c r="G288" s="334"/>
      <c r="H288" s="334"/>
      <c r="I288" s="334"/>
      <c r="J288" s="334"/>
      <c r="K288" s="334"/>
      <c r="L288" s="334"/>
      <c r="M288" s="335"/>
      <c r="N288" s="9"/>
      <c r="O288" s="35"/>
      <c r="P288" s="36"/>
      <c r="Q288" s="35"/>
      <c r="R288" s="37"/>
      <c r="S288" s="37"/>
      <c r="T288" s="37"/>
      <c r="U288" s="37"/>
      <c r="V288" s="38"/>
      <c r="W288" s="181"/>
    </row>
    <row r="289" spans="1:23" ht="20.100000000000001" customHeight="1" x14ac:dyDescent="0.15">
      <c r="B289" s="181"/>
      <c r="D289" s="331"/>
      <c r="E289" s="332">
        <f t="shared" si="0"/>
        <v>225</v>
      </c>
      <c r="F289" s="333" t="s">
        <v>227</v>
      </c>
      <c r="G289" s="334"/>
      <c r="H289" s="334"/>
      <c r="I289" s="334"/>
      <c r="J289" s="334"/>
      <c r="K289" s="334"/>
      <c r="L289" s="334"/>
      <c r="M289" s="335"/>
      <c r="N289" s="9"/>
      <c r="O289" s="35"/>
      <c r="P289" s="36"/>
      <c r="Q289" s="35"/>
      <c r="R289" s="37"/>
      <c r="S289" s="37"/>
      <c r="T289" s="37"/>
      <c r="U289" s="37"/>
      <c r="V289" s="38"/>
      <c r="W289" s="181"/>
    </row>
    <row r="290" spans="1:23" ht="20.100000000000001" customHeight="1" x14ac:dyDescent="0.15">
      <c r="A290" s="330">
        <f>IF(AND(N290="○", ISBLANK(Q290)), 1001, 0)</f>
        <v>0</v>
      </c>
      <c r="B290" s="181"/>
      <c r="D290" s="336"/>
      <c r="E290" s="344">
        <f t="shared" si="0"/>
        <v>226</v>
      </c>
      <c r="F290" s="338" t="s">
        <v>264</v>
      </c>
      <c r="G290" s="339"/>
      <c r="H290" s="339"/>
      <c r="I290" s="339"/>
      <c r="J290" s="339"/>
      <c r="K290" s="339"/>
      <c r="L290" s="339"/>
      <c r="M290" s="340"/>
      <c r="N290" s="10"/>
      <c r="O290" s="31"/>
      <c r="P290" s="32"/>
      <c r="Q290" s="31"/>
      <c r="R290" s="39"/>
      <c r="S290" s="39"/>
      <c r="T290" s="39"/>
      <c r="U290" s="39"/>
      <c r="V290" s="40"/>
      <c r="W290" s="181"/>
    </row>
    <row r="291" spans="1:23" ht="24.95" customHeight="1" x14ac:dyDescent="0.15">
      <c r="B291" s="181"/>
      <c r="D291" s="345" t="s">
        <v>229</v>
      </c>
      <c r="E291" s="346">
        <v>301</v>
      </c>
      <c r="F291" s="327" t="s">
        <v>230</v>
      </c>
      <c r="G291" s="328"/>
      <c r="H291" s="328"/>
      <c r="I291" s="328"/>
      <c r="J291" s="328"/>
      <c r="K291" s="328"/>
      <c r="L291" s="328"/>
      <c r="M291" s="329"/>
      <c r="N291" s="8"/>
      <c r="O291" s="33"/>
      <c r="P291" s="34"/>
      <c r="Q291" s="33"/>
      <c r="R291" s="41"/>
      <c r="S291" s="41"/>
      <c r="T291" s="41"/>
      <c r="U291" s="41"/>
      <c r="V291" s="42"/>
      <c r="W291" s="181"/>
    </row>
    <row r="292" spans="1:23" ht="24.95" customHeight="1" x14ac:dyDescent="0.15">
      <c r="A292" s="330">
        <f>IF(AND(N292="○", ISBLANK(Q292)), 1001, 0)</f>
        <v>0</v>
      </c>
      <c r="B292" s="181"/>
      <c r="D292" s="347"/>
      <c r="E292" s="337">
        <v>302</v>
      </c>
      <c r="F292" s="338" t="s">
        <v>264</v>
      </c>
      <c r="G292" s="339"/>
      <c r="H292" s="339"/>
      <c r="I292" s="339"/>
      <c r="J292" s="339"/>
      <c r="K292" s="339"/>
      <c r="L292" s="339"/>
      <c r="M292" s="340"/>
      <c r="N292" s="10"/>
      <c r="O292" s="31"/>
      <c r="P292" s="32"/>
      <c r="Q292" s="31"/>
      <c r="R292" s="39"/>
      <c r="S292" s="39"/>
      <c r="T292" s="39"/>
      <c r="U292" s="39"/>
      <c r="V292" s="40"/>
      <c r="W292" s="181"/>
    </row>
    <row r="293" spans="1:23" ht="30" customHeight="1" x14ac:dyDescent="0.15">
      <c r="A293" s="162"/>
      <c r="B293" s="149"/>
      <c r="C293" s="178"/>
      <c r="D293" s="348" t="s">
        <v>187</v>
      </c>
      <c r="E293" s="349"/>
      <c r="F293" s="349"/>
      <c r="G293" s="349"/>
      <c r="H293" s="349"/>
      <c r="I293" s="349"/>
      <c r="J293" s="349"/>
      <c r="K293" s="349"/>
      <c r="L293" s="349"/>
      <c r="M293" s="349"/>
      <c r="N293" s="349"/>
      <c r="O293" s="349"/>
      <c r="P293" s="349"/>
      <c r="Q293" s="349"/>
      <c r="R293" s="349"/>
      <c r="S293" s="349"/>
      <c r="T293" s="349"/>
      <c r="U293" s="349"/>
      <c r="V293" s="349"/>
      <c r="W293" s="171"/>
    </row>
    <row r="294" spans="1:23" ht="19.899999999999999" customHeight="1" x14ac:dyDescent="0.15">
      <c r="A294" s="162"/>
      <c r="B294" s="149"/>
      <c r="C294" s="178"/>
      <c r="D294" s="350" t="s">
        <v>185</v>
      </c>
      <c r="E294" s="349"/>
      <c r="F294" s="349"/>
      <c r="G294" s="349"/>
      <c r="H294" s="349"/>
      <c r="I294" s="349"/>
      <c r="J294" s="349"/>
      <c r="K294" s="349"/>
      <c r="L294" s="349"/>
      <c r="M294" s="349"/>
      <c r="N294" s="349"/>
      <c r="O294" s="349"/>
      <c r="P294" s="349"/>
      <c r="Q294" s="349"/>
      <c r="R294" s="349"/>
      <c r="S294" s="349"/>
      <c r="T294" s="349"/>
      <c r="U294" s="349"/>
      <c r="V294" s="349"/>
      <c r="W294" s="171"/>
    </row>
    <row r="295" spans="1:23" ht="30" customHeight="1" x14ac:dyDescent="0.15">
      <c r="A295" s="162"/>
      <c r="B295" s="149"/>
      <c r="C295" s="166"/>
      <c r="D295" s="351" t="s">
        <v>262</v>
      </c>
      <c r="E295" s="199"/>
      <c r="F295" s="199"/>
      <c r="G295" s="199"/>
      <c r="H295" s="199"/>
      <c r="I295" s="199"/>
      <c r="J295" s="199"/>
      <c r="K295" s="199"/>
      <c r="L295" s="199"/>
      <c r="M295" s="199"/>
      <c r="N295" s="199"/>
      <c r="O295" s="199"/>
      <c r="P295" s="199"/>
      <c r="Q295" s="199"/>
      <c r="R295" s="199"/>
      <c r="S295" s="199"/>
      <c r="T295" s="199"/>
      <c r="U295" s="199"/>
      <c r="V295" s="199"/>
      <c r="W295" s="171"/>
    </row>
    <row r="296" spans="1:23" ht="30" customHeight="1" x14ac:dyDescent="0.15">
      <c r="A296" s="162"/>
      <c r="B296" s="149"/>
      <c r="C296" s="178"/>
      <c r="D296" s="314" t="s">
        <v>63</v>
      </c>
      <c r="E296" s="315" t="s">
        <v>263</v>
      </c>
      <c r="F296" s="317" t="s">
        <v>107</v>
      </c>
      <c r="G296" s="317"/>
      <c r="H296" s="317"/>
      <c r="I296" s="317"/>
      <c r="J296" s="317"/>
      <c r="K296" s="352"/>
      <c r="L296" s="353" t="s">
        <v>195</v>
      </c>
      <c r="M296" s="354"/>
      <c r="N296" s="355" t="s">
        <v>186</v>
      </c>
      <c r="O296" s="354"/>
      <c r="P296" s="356" t="s">
        <v>64</v>
      </c>
      <c r="Q296" s="356"/>
      <c r="R296" s="356"/>
      <c r="S296" s="356"/>
      <c r="T296" s="356"/>
      <c r="U296" s="356"/>
      <c r="V296" s="357"/>
      <c r="W296" s="171"/>
    </row>
    <row r="297" spans="1:23" ht="19.899999999999999" customHeight="1" x14ac:dyDescent="0.15">
      <c r="A297" s="162"/>
      <c r="B297" s="149"/>
      <c r="C297" s="178"/>
      <c r="D297" s="358" t="s">
        <v>115</v>
      </c>
      <c r="E297" s="359">
        <v>401</v>
      </c>
      <c r="F297" s="360" t="s">
        <v>116</v>
      </c>
      <c r="G297" s="361"/>
      <c r="H297" s="361"/>
      <c r="I297" s="361"/>
      <c r="J297" s="361"/>
      <c r="K297" s="362"/>
      <c r="L297" s="54"/>
      <c r="M297" s="55"/>
      <c r="N297" s="54"/>
      <c r="O297" s="55"/>
      <c r="P297" s="363"/>
      <c r="Q297" s="364"/>
      <c r="R297" s="364"/>
      <c r="S297" s="364"/>
      <c r="T297" s="364"/>
      <c r="U297" s="364"/>
      <c r="V297" s="364"/>
      <c r="W297" s="365"/>
    </row>
    <row r="298" spans="1:23" ht="19.899999999999999" customHeight="1" x14ac:dyDescent="0.15">
      <c r="A298" s="162"/>
      <c r="B298" s="149"/>
      <c r="C298" s="178"/>
      <c r="D298" s="366"/>
      <c r="E298" s="367">
        <f t="shared" ref="E298:E360" si="1">E297+1</f>
        <v>402</v>
      </c>
      <c r="F298" s="368" t="s">
        <v>117</v>
      </c>
      <c r="G298" s="369"/>
      <c r="H298" s="369"/>
      <c r="I298" s="369"/>
      <c r="J298" s="369"/>
      <c r="K298" s="370"/>
      <c r="L298" s="47"/>
      <c r="M298" s="48"/>
      <c r="N298" s="47"/>
      <c r="O298" s="48"/>
      <c r="P298" s="371"/>
      <c r="Q298" s="372"/>
      <c r="R298" s="372"/>
      <c r="S298" s="372"/>
      <c r="T298" s="372"/>
      <c r="U298" s="372"/>
      <c r="V298" s="372"/>
      <c r="W298" s="365"/>
    </row>
    <row r="299" spans="1:23" ht="19.899999999999999" customHeight="1" x14ac:dyDescent="0.15">
      <c r="A299" s="162"/>
      <c r="B299" s="149"/>
      <c r="C299" s="178"/>
      <c r="D299" s="366"/>
      <c r="E299" s="367">
        <f t="shared" si="1"/>
        <v>403</v>
      </c>
      <c r="F299" s="368" t="s">
        <v>118</v>
      </c>
      <c r="G299" s="369"/>
      <c r="H299" s="369"/>
      <c r="I299" s="369"/>
      <c r="J299" s="369"/>
      <c r="K299" s="370"/>
      <c r="L299" s="47"/>
      <c r="M299" s="48"/>
      <c r="N299" s="47"/>
      <c r="O299" s="48"/>
      <c r="P299" s="371"/>
      <c r="Q299" s="372"/>
      <c r="R299" s="372"/>
      <c r="S299" s="372"/>
      <c r="T299" s="372"/>
      <c r="U299" s="372"/>
      <c r="V299" s="372"/>
      <c r="W299" s="365"/>
    </row>
    <row r="300" spans="1:23" ht="19.899999999999999" customHeight="1" x14ac:dyDescent="0.15">
      <c r="A300" s="162">
        <f>IF(AND(L300="○", ISBLANK(P300)), 1001, 0)</f>
        <v>0</v>
      </c>
      <c r="B300" s="149"/>
      <c r="C300" s="178"/>
      <c r="D300" s="373"/>
      <c r="E300" s="374">
        <f t="shared" si="1"/>
        <v>404</v>
      </c>
      <c r="F300" s="375" t="s">
        <v>119</v>
      </c>
      <c r="G300" s="376"/>
      <c r="H300" s="376"/>
      <c r="I300" s="376"/>
      <c r="J300" s="376"/>
      <c r="K300" s="377"/>
      <c r="L300" s="49"/>
      <c r="M300" s="50"/>
      <c r="N300" s="49"/>
      <c r="O300" s="50"/>
      <c r="P300" s="51"/>
      <c r="Q300" s="52"/>
      <c r="R300" s="52"/>
      <c r="S300" s="52"/>
      <c r="T300" s="52"/>
      <c r="U300" s="52"/>
      <c r="V300" s="53"/>
      <c r="W300" s="365"/>
    </row>
    <row r="301" spans="1:23" ht="19.899999999999999" customHeight="1" x14ac:dyDescent="0.15">
      <c r="A301" s="162"/>
      <c r="B301" s="149"/>
      <c r="C301" s="178"/>
      <c r="D301" s="378" t="s">
        <v>120</v>
      </c>
      <c r="E301" s="379">
        <f t="shared" si="1"/>
        <v>405</v>
      </c>
      <c r="F301" s="380" t="s">
        <v>121</v>
      </c>
      <c r="G301" s="381"/>
      <c r="H301" s="381"/>
      <c r="I301" s="381"/>
      <c r="J301" s="381"/>
      <c r="K301" s="382"/>
      <c r="L301" s="54"/>
      <c r="M301" s="55"/>
      <c r="N301" s="54"/>
      <c r="O301" s="55"/>
      <c r="P301" s="363"/>
      <c r="Q301" s="364"/>
      <c r="R301" s="364"/>
      <c r="S301" s="364"/>
      <c r="T301" s="364"/>
      <c r="U301" s="364"/>
      <c r="V301" s="364"/>
      <c r="W301" s="365"/>
    </row>
    <row r="302" spans="1:23" ht="19.899999999999999" customHeight="1" x14ac:dyDescent="0.15">
      <c r="A302" s="162"/>
      <c r="B302" s="149"/>
      <c r="C302" s="178"/>
      <c r="D302" s="383"/>
      <c r="E302" s="367">
        <f t="shared" si="1"/>
        <v>406</v>
      </c>
      <c r="F302" s="368" t="s">
        <v>122</v>
      </c>
      <c r="G302" s="369"/>
      <c r="H302" s="369"/>
      <c r="I302" s="369"/>
      <c r="J302" s="369"/>
      <c r="K302" s="370"/>
      <c r="L302" s="47"/>
      <c r="M302" s="48"/>
      <c r="N302" s="47"/>
      <c r="O302" s="48"/>
      <c r="P302" s="371"/>
      <c r="Q302" s="372"/>
      <c r="R302" s="372"/>
      <c r="S302" s="372"/>
      <c r="T302" s="372"/>
      <c r="U302" s="372"/>
      <c r="V302" s="372"/>
      <c r="W302" s="365"/>
    </row>
    <row r="303" spans="1:23" ht="19.899999999999999" customHeight="1" x14ac:dyDescent="0.15">
      <c r="A303" s="162"/>
      <c r="B303" s="149"/>
      <c r="C303" s="178"/>
      <c r="D303" s="383"/>
      <c r="E303" s="367">
        <f t="shared" si="1"/>
        <v>407</v>
      </c>
      <c r="F303" s="368" t="s">
        <v>123</v>
      </c>
      <c r="G303" s="369"/>
      <c r="H303" s="369"/>
      <c r="I303" s="369"/>
      <c r="J303" s="369"/>
      <c r="K303" s="370"/>
      <c r="L303" s="47"/>
      <c r="M303" s="48"/>
      <c r="N303" s="47"/>
      <c r="O303" s="48"/>
      <c r="P303" s="371"/>
      <c r="Q303" s="372"/>
      <c r="R303" s="372"/>
      <c r="S303" s="372"/>
      <c r="T303" s="372"/>
      <c r="U303" s="372"/>
      <c r="V303" s="372"/>
      <c r="W303" s="365"/>
    </row>
    <row r="304" spans="1:23" ht="19.899999999999999" customHeight="1" x14ac:dyDescent="0.15">
      <c r="A304" s="162"/>
      <c r="B304" s="149"/>
      <c r="C304" s="178"/>
      <c r="D304" s="383"/>
      <c r="E304" s="367">
        <f t="shared" si="1"/>
        <v>408</v>
      </c>
      <c r="F304" s="368" t="s">
        <v>124</v>
      </c>
      <c r="G304" s="369"/>
      <c r="H304" s="369"/>
      <c r="I304" s="369"/>
      <c r="J304" s="369"/>
      <c r="K304" s="370"/>
      <c r="L304" s="47"/>
      <c r="M304" s="48"/>
      <c r="N304" s="47"/>
      <c r="O304" s="48"/>
      <c r="P304" s="371"/>
      <c r="Q304" s="372"/>
      <c r="R304" s="372"/>
      <c r="S304" s="372"/>
      <c r="T304" s="372"/>
      <c r="U304" s="372"/>
      <c r="V304" s="372"/>
      <c r="W304" s="365"/>
    </row>
    <row r="305" spans="1:23" ht="19.899999999999999" customHeight="1" x14ac:dyDescent="0.15">
      <c r="A305" s="162"/>
      <c r="B305" s="149"/>
      <c r="C305" s="178"/>
      <c r="D305" s="383"/>
      <c r="E305" s="367">
        <f t="shared" si="1"/>
        <v>409</v>
      </c>
      <c r="F305" s="368" t="s">
        <v>125</v>
      </c>
      <c r="G305" s="369"/>
      <c r="H305" s="369"/>
      <c r="I305" s="369"/>
      <c r="J305" s="369"/>
      <c r="K305" s="370"/>
      <c r="L305" s="47"/>
      <c r="M305" s="48"/>
      <c r="N305" s="47"/>
      <c r="O305" s="48"/>
      <c r="P305" s="371"/>
      <c r="Q305" s="372"/>
      <c r="R305" s="372"/>
      <c r="S305" s="372"/>
      <c r="T305" s="372"/>
      <c r="U305" s="372"/>
      <c r="V305" s="372"/>
      <c r="W305" s="365"/>
    </row>
    <row r="306" spans="1:23" ht="19.899999999999999" customHeight="1" x14ac:dyDescent="0.15">
      <c r="A306" s="162"/>
      <c r="B306" s="149"/>
      <c r="C306" s="178"/>
      <c r="D306" s="383"/>
      <c r="E306" s="367">
        <f t="shared" si="1"/>
        <v>410</v>
      </c>
      <c r="F306" s="368" t="s">
        <v>126</v>
      </c>
      <c r="G306" s="369"/>
      <c r="H306" s="369"/>
      <c r="I306" s="369"/>
      <c r="J306" s="369"/>
      <c r="K306" s="370"/>
      <c r="L306" s="47"/>
      <c r="M306" s="48"/>
      <c r="N306" s="47"/>
      <c r="O306" s="48"/>
      <c r="P306" s="371"/>
      <c r="Q306" s="372"/>
      <c r="R306" s="372"/>
      <c r="S306" s="372"/>
      <c r="T306" s="372"/>
      <c r="U306" s="372"/>
      <c r="V306" s="372"/>
      <c r="W306" s="365"/>
    </row>
    <row r="307" spans="1:23" ht="19.899999999999999" customHeight="1" x14ac:dyDescent="0.15">
      <c r="A307" s="162"/>
      <c r="B307" s="149"/>
      <c r="C307" s="178"/>
      <c r="D307" s="383"/>
      <c r="E307" s="367">
        <f t="shared" si="1"/>
        <v>411</v>
      </c>
      <c r="F307" s="368" t="s">
        <v>127</v>
      </c>
      <c r="G307" s="369"/>
      <c r="H307" s="369"/>
      <c r="I307" s="369"/>
      <c r="J307" s="369"/>
      <c r="K307" s="370"/>
      <c r="L307" s="47"/>
      <c r="M307" s="48"/>
      <c r="N307" s="47"/>
      <c r="O307" s="48"/>
      <c r="P307" s="371"/>
      <c r="Q307" s="372"/>
      <c r="R307" s="372"/>
      <c r="S307" s="372"/>
      <c r="T307" s="372"/>
      <c r="U307" s="372"/>
      <c r="V307" s="372"/>
      <c r="W307" s="365"/>
    </row>
    <row r="308" spans="1:23" ht="19.899999999999999" customHeight="1" x14ac:dyDescent="0.15">
      <c r="A308" s="162"/>
      <c r="B308" s="149"/>
      <c r="C308" s="178"/>
      <c r="D308" s="383"/>
      <c r="E308" s="367">
        <f t="shared" si="1"/>
        <v>412</v>
      </c>
      <c r="F308" s="368" t="s">
        <v>128</v>
      </c>
      <c r="G308" s="369"/>
      <c r="H308" s="369"/>
      <c r="I308" s="369"/>
      <c r="J308" s="369"/>
      <c r="K308" s="370"/>
      <c r="L308" s="47"/>
      <c r="M308" s="48"/>
      <c r="N308" s="47"/>
      <c r="O308" s="48"/>
      <c r="P308" s="371"/>
      <c r="Q308" s="372"/>
      <c r="R308" s="372"/>
      <c r="S308" s="372"/>
      <c r="T308" s="372"/>
      <c r="U308" s="372"/>
      <c r="V308" s="372"/>
      <c r="W308" s="365"/>
    </row>
    <row r="309" spans="1:23" ht="19.899999999999999" customHeight="1" x14ac:dyDescent="0.15">
      <c r="A309" s="162"/>
      <c r="B309" s="149"/>
      <c r="C309" s="178"/>
      <c r="D309" s="383"/>
      <c r="E309" s="367">
        <f t="shared" si="1"/>
        <v>413</v>
      </c>
      <c r="F309" s="368" t="s">
        <v>129</v>
      </c>
      <c r="G309" s="369"/>
      <c r="H309" s="369"/>
      <c r="I309" s="369"/>
      <c r="J309" s="369"/>
      <c r="K309" s="370"/>
      <c r="L309" s="47"/>
      <c r="M309" s="48"/>
      <c r="N309" s="47"/>
      <c r="O309" s="48"/>
      <c r="P309" s="371"/>
      <c r="Q309" s="372"/>
      <c r="R309" s="372"/>
      <c r="S309" s="372"/>
      <c r="T309" s="372"/>
      <c r="U309" s="372"/>
      <c r="V309" s="372"/>
      <c r="W309" s="365"/>
    </row>
    <row r="310" spans="1:23" ht="19.899999999999999" customHeight="1" x14ac:dyDescent="0.15">
      <c r="A310" s="162"/>
      <c r="B310" s="149"/>
      <c r="C310" s="178"/>
      <c r="D310" s="383"/>
      <c r="E310" s="367">
        <f t="shared" si="1"/>
        <v>414</v>
      </c>
      <c r="F310" s="368" t="s">
        <v>130</v>
      </c>
      <c r="G310" s="369"/>
      <c r="H310" s="369"/>
      <c r="I310" s="369"/>
      <c r="J310" s="369"/>
      <c r="K310" s="370"/>
      <c r="L310" s="47"/>
      <c r="M310" s="48"/>
      <c r="N310" s="47"/>
      <c r="O310" s="48"/>
      <c r="P310" s="371"/>
      <c r="Q310" s="372"/>
      <c r="R310" s="372"/>
      <c r="S310" s="372"/>
      <c r="T310" s="372"/>
      <c r="U310" s="372"/>
      <c r="V310" s="372"/>
      <c r="W310" s="365"/>
    </row>
    <row r="311" spans="1:23" ht="19.899999999999999" customHeight="1" x14ac:dyDescent="0.15">
      <c r="A311" s="162"/>
      <c r="B311" s="149"/>
      <c r="C311" s="178"/>
      <c r="D311" s="383"/>
      <c r="E311" s="367">
        <f t="shared" si="1"/>
        <v>415</v>
      </c>
      <c r="F311" s="368" t="s">
        <v>131</v>
      </c>
      <c r="G311" s="369"/>
      <c r="H311" s="369"/>
      <c r="I311" s="369"/>
      <c r="J311" s="369"/>
      <c r="K311" s="370"/>
      <c r="L311" s="47"/>
      <c r="M311" s="48"/>
      <c r="N311" s="47"/>
      <c r="O311" s="48"/>
      <c r="P311" s="371"/>
      <c r="Q311" s="372"/>
      <c r="R311" s="372"/>
      <c r="S311" s="372"/>
      <c r="T311" s="372"/>
      <c r="U311" s="372"/>
      <c r="V311" s="372"/>
      <c r="W311" s="365"/>
    </row>
    <row r="312" spans="1:23" ht="19.899999999999999" customHeight="1" x14ac:dyDescent="0.15">
      <c r="A312" s="162"/>
      <c r="B312" s="149"/>
      <c r="C312" s="178"/>
      <c r="D312" s="383"/>
      <c r="E312" s="367">
        <f t="shared" si="1"/>
        <v>416</v>
      </c>
      <c r="F312" s="368" t="s">
        <v>132</v>
      </c>
      <c r="G312" s="369"/>
      <c r="H312" s="369"/>
      <c r="I312" s="369"/>
      <c r="J312" s="369"/>
      <c r="K312" s="370"/>
      <c r="L312" s="47"/>
      <c r="M312" s="48"/>
      <c r="N312" s="47"/>
      <c r="O312" s="48"/>
      <c r="P312" s="371"/>
      <c r="Q312" s="372"/>
      <c r="R312" s="372"/>
      <c r="S312" s="372"/>
      <c r="T312" s="372"/>
      <c r="U312" s="372"/>
      <c r="V312" s="372"/>
      <c r="W312" s="365"/>
    </row>
    <row r="313" spans="1:23" ht="30" customHeight="1" x14ac:dyDescent="0.15">
      <c r="A313" s="162">
        <f>IF(AND(L313="○", ISBLANK(P313)), 1001, 0)</f>
        <v>0</v>
      </c>
      <c r="B313" s="149"/>
      <c r="C313" s="178"/>
      <c r="D313" s="384"/>
      <c r="E313" s="385">
        <f t="shared" si="1"/>
        <v>417</v>
      </c>
      <c r="F313" s="375" t="s">
        <v>133</v>
      </c>
      <c r="G313" s="376"/>
      <c r="H313" s="376"/>
      <c r="I313" s="376"/>
      <c r="J313" s="376"/>
      <c r="K313" s="377"/>
      <c r="L313" s="49"/>
      <c r="M313" s="50"/>
      <c r="N313" s="49"/>
      <c r="O313" s="50"/>
      <c r="P313" s="51"/>
      <c r="Q313" s="52"/>
      <c r="R313" s="52"/>
      <c r="S313" s="52"/>
      <c r="T313" s="52"/>
      <c r="U313" s="52"/>
      <c r="V313" s="53"/>
      <c r="W313" s="365"/>
    </row>
    <row r="314" spans="1:23" ht="19.899999999999999" customHeight="1" x14ac:dyDescent="0.15">
      <c r="A314" s="162"/>
      <c r="B314" s="149"/>
      <c r="C314" s="178"/>
      <c r="D314" s="386" t="s">
        <v>134</v>
      </c>
      <c r="E314" s="379">
        <f t="shared" si="1"/>
        <v>418</v>
      </c>
      <c r="F314" s="380" t="s">
        <v>135</v>
      </c>
      <c r="G314" s="381"/>
      <c r="H314" s="381"/>
      <c r="I314" s="381"/>
      <c r="J314" s="381"/>
      <c r="K314" s="382"/>
      <c r="L314" s="54"/>
      <c r="M314" s="55"/>
      <c r="N314" s="54"/>
      <c r="O314" s="55"/>
      <c r="P314" s="387"/>
      <c r="Q314" s="388"/>
      <c r="R314" s="388"/>
      <c r="S314" s="388"/>
      <c r="T314" s="388"/>
      <c r="U314" s="388"/>
      <c r="V314" s="388"/>
      <c r="W314" s="365"/>
    </row>
    <row r="315" spans="1:23" ht="19.899999999999999" customHeight="1" x14ac:dyDescent="0.15">
      <c r="A315" s="162"/>
      <c r="B315" s="149"/>
      <c r="C315" s="178"/>
      <c r="D315" s="383"/>
      <c r="E315" s="367">
        <f t="shared" si="1"/>
        <v>419</v>
      </c>
      <c r="F315" s="368" t="s">
        <v>136</v>
      </c>
      <c r="G315" s="369"/>
      <c r="H315" s="369"/>
      <c r="I315" s="369"/>
      <c r="J315" s="369"/>
      <c r="K315" s="370"/>
      <c r="L315" s="47"/>
      <c r="M315" s="48"/>
      <c r="N315" s="47"/>
      <c r="O315" s="48"/>
      <c r="P315" s="387"/>
      <c r="Q315" s="388"/>
      <c r="R315" s="388"/>
      <c r="S315" s="388"/>
      <c r="T315" s="388"/>
      <c r="U315" s="388"/>
      <c r="V315" s="388"/>
      <c r="W315" s="365"/>
    </row>
    <row r="316" spans="1:23" ht="30" customHeight="1" x14ac:dyDescent="0.15">
      <c r="A316" s="162"/>
      <c r="B316" s="149"/>
      <c r="C316" s="178"/>
      <c r="D316" s="383"/>
      <c r="E316" s="367">
        <f t="shared" si="1"/>
        <v>420</v>
      </c>
      <c r="F316" s="368" t="s">
        <v>137</v>
      </c>
      <c r="G316" s="369"/>
      <c r="H316" s="369"/>
      <c r="I316" s="369"/>
      <c r="J316" s="369"/>
      <c r="K316" s="370"/>
      <c r="L316" s="47"/>
      <c r="M316" s="48"/>
      <c r="N316" s="47"/>
      <c r="O316" s="48"/>
      <c r="P316" s="387"/>
      <c r="Q316" s="388"/>
      <c r="R316" s="388"/>
      <c r="S316" s="388"/>
      <c r="T316" s="388"/>
      <c r="U316" s="388"/>
      <c r="V316" s="388"/>
      <c r="W316" s="365"/>
    </row>
    <row r="317" spans="1:23" ht="19.899999999999999" customHeight="1" x14ac:dyDescent="0.15">
      <c r="A317" s="162">
        <f>IF(AND(L317="○", ISBLANK(P317)), 1001, 0)</f>
        <v>0</v>
      </c>
      <c r="B317" s="149"/>
      <c r="C317" s="178"/>
      <c r="D317" s="384"/>
      <c r="E317" s="385">
        <f t="shared" si="1"/>
        <v>421</v>
      </c>
      <c r="F317" s="389" t="s">
        <v>138</v>
      </c>
      <c r="G317" s="390"/>
      <c r="H317" s="390"/>
      <c r="I317" s="390"/>
      <c r="J317" s="390"/>
      <c r="K317" s="391"/>
      <c r="L317" s="49"/>
      <c r="M317" s="50"/>
      <c r="N317" s="49"/>
      <c r="O317" s="50"/>
      <c r="P317" s="88"/>
      <c r="Q317" s="89"/>
      <c r="R317" s="89"/>
      <c r="S317" s="89"/>
      <c r="T317" s="89"/>
      <c r="U317" s="89"/>
      <c r="V317" s="90"/>
      <c r="W317" s="365"/>
    </row>
    <row r="318" spans="1:23" ht="19.899999999999999" customHeight="1" x14ac:dyDescent="0.15">
      <c r="A318" s="162"/>
      <c r="B318" s="149"/>
      <c r="C318" s="178"/>
      <c r="D318" s="392" t="s">
        <v>139</v>
      </c>
      <c r="E318" s="379">
        <f t="shared" si="1"/>
        <v>422</v>
      </c>
      <c r="F318" s="393" t="s">
        <v>140</v>
      </c>
      <c r="G318" s="394"/>
      <c r="H318" s="394"/>
      <c r="I318" s="394"/>
      <c r="J318" s="394"/>
      <c r="K318" s="395"/>
      <c r="L318" s="54"/>
      <c r="M318" s="55"/>
      <c r="N318" s="54"/>
      <c r="O318" s="55"/>
      <c r="P318" s="396"/>
      <c r="Q318" s="397"/>
      <c r="R318" s="397"/>
      <c r="S318" s="397"/>
      <c r="T318" s="397"/>
      <c r="U318" s="397"/>
      <c r="V318" s="397"/>
      <c r="W318" s="365"/>
    </row>
    <row r="319" spans="1:23" ht="19.899999999999999" customHeight="1" x14ac:dyDescent="0.15">
      <c r="A319" s="162"/>
      <c r="B319" s="149"/>
      <c r="C319" s="178"/>
      <c r="D319" s="366"/>
      <c r="E319" s="367">
        <f t="shared" si="1"/>
        <v>423</v>
      </c>
      <c r="F319" s="368" t="s">
        <v>141</v>
      </c>
      <c r="G319" s="369"/>
      <c r="H319" s="369"/>
      <c r="I319" s="369"/>
      <c r="J319" s="369"/>
      <c r="K319" s="370"/>
      <c r="L319" s="47"/>
      <c r="M319" s="48"/>
      <c r="N319" s="47"/>
      <c r="O319" s="48"/>
      <c r="P319" s="398"/>
      <c r="Q319" s="399"/>
      <c r="R319" s="399"/>
      <c r="S319" s="399"/>
      <c r="T319" s="399"/>
      <c r="U319" s="399"/>
      <c r="V319" s="399"/>
      <c r="W319" s="365"/>
    </row>
    <row r="320" spans="1:23" ht="19.899999999999999" customHeight="1" x14ac:dyDescent="0.15">
      <c r="A320" s="162"/>
      <c r="B320" s="149"/>
      <c r="C320" s="178"/>
      <c r="D320" s="366"/>
      <c r="E320" s="367">
        <f t="shared" si="1"/>
        <v>424</v>
      </c>
      <c r="F320" s="368" t="s">
        <v>142</v>
      </c>
      <c r="G320" s="369"/>
      <c r="H320" s="369"/>
      <c r="I320" s="369"/>
      <c r="J320" s="369"/>
      <c r="K320" s="370"/>
      <c r="L320" s="47"/>
      <c r="M320" s="48"/>
      <c r="N320" s="47"/>
      <c r="O320" s="48"/>
      <c r="P320" s="398"/>
      <c r="Q320" s="399"/>
      <c r="R320" s="399"/>
      <c r="S320" s="399"/>
      <c r="T320" s="399"/>
      <c r="U320" s="399"/>
      <c r="V320" s="399"/>
      <c r="W320" s="365"/>
    </row>
    <row r="321" spans="1:23" ht="19.899999999999999" customHeight="1" x14ac:dyDescent="0.15">
      <c r="A321" s="162"/>
      <c r="B321" s="149"/>
      <c r="C321" s="178"/>
      <c r="D321" s="366"/>
      <c r="E321" s="367">
        <f t="shared" si="1"/>
        <v>425</v>
      </c>
      <c r="F321" s="368" t="s">
        <v>143</v>
      </c>
      <c r="G321" s="369"/>
      <c r="H321" s="369"/>
      <c r="I321" s="369"/>
      <c r="J321" s="369"/>
      <c r="K321" s="370"/>
      <c r="L321" s="47"/>
      <c r="M321" s="48"/>
      <c r="N321" s="47"/>
      <c r="O321" s="48"/>
      <c r="P321" s="398"/>
      <c r="Q321" s="399"/>
      <c r="R321" s="399"/>
      <c r="S321" s="399"/>
      <c r="T321" s="399"/>
      <c r="U321" s="399"/>
      <c r="V321" s="399"/>
      <c r="W321" s="365"/>
    </row>
    <row r="322" spans="1:23" ht="19.899999999999999" customHeight="1" x14ac:dyDescent="0.15">
      <c r="A322" s="162"/>
      <c r="B322" s="149"/>
      <c r="C322" s="178"/>
      <c r="D322" s="366"/>
      <c r="E322" s="367">
        <f t="shared" si="1"/>
        <v>426</v>
      </c>
      <c r="F322" s="368" t="s">
        <v>144</v>
      </c>
      <c r="G322" s="369"/>
      <c r="H322" s="369"/>
      <c r="I322" s="369"/>
      <c r="J322" s="369"/>
      <c r="K322" s="370"/>
      <c r="L322" s="47"/>
      <c r="M322" s="48"/>
      <c r="N322" s="47"/>
      <c r="O322" s="48"/>
      <c r="P322" s="398"/>
      <c r="Q322" s="399"/>
      <c r="R322" s="399"/>
      <c r="S322" s="399"/>
      <c r="T322" s="399"/>
      <c r="U322" s="399"/>
      <c r="V322" s="399"/>
      <c r="W322" s="365"/>
    </row>
    <row r="323" spans="1:23" ht="19.899999999999999" customHeight="1" x14ac:dyDescent="0.15">
      <c r="A323" s="162"/>
      <c r="B323" s="149"/>
      <c r="C323" s="178"/>
      <c r="D323" s="366"/>
      <c r="E323" s="367">
        <f t="shared" si="1"/>
        <v>427</v>
      </c>
      <c r="F323" s="368" t="s">
        <v>145</v>
      </c>
      <c r="G323" s="369"/>
      <c r="H323" s="369"/>
      <c r="I323" s="369"/>
      <c r="J323" s="369"/>
      <c r="K323" s="370"/>
      <c r="L323" s="47"/>
      <c r="M323" s="48"/>
      <c r="N323" s="47"/>
      <c r="O323" s="48"/>
      <c r="P323" s="398"/>
      <c r="Q323" s="399"/>
      <c r="R323" s="399"/>
      <c r="S323" s="399"/>
      <c r="T323" s="399"/>
      <c r="U323" s="399"/>
      <c r="V323" s="399"/>
      <c r="W323" s="365"/>
    </row>
    <row r="324" spans="1:23" ht="19.899999999999999" customHeight="1" x14ac:dyDescent="0.15">
      <c r="A324" s="162"/>
      <c r="B324" s="149"/>
      <c r="C324" s="178"/>
      <c r="D324" s="366"/>
      <c r="E324" s="367">
        <f t="shared" si="1"/>
        <v>428</v>
      </c>
      <c r="F324" s="368" t="s">
        <v>146</v>
      </c>
      <c r="G324" s="369"/>
      <c r="H324" s="369"/>
      <c r="I324" s="369"/>
      <c r="J324" s="369"/>
      <c r="K324" s="370"/>
      <c r="L324" s="47"/>
      <c r="M324" s="48"/>
      <c r="N324" s="47"/>
      <c r="O324" s="48"/>
      <c r="P324" s="398"/>
      <c r="Q324" s="399"/>
      <c r="R324" s="399"/>
      <c r="S324" s="399"/>
      <c r="T324" s="399"/>
      <c r="U324" s="399"/>
      <c r="V324" s="399"/>
      <c r="W324" s="365"/>
    </row>
    <row r="325" spans="1:23" ht="19.899999999999999" customHeight="1" x14ac:dyDescent="0.15">
      <c r="A325" s="162">
        <f>IF(AND(L325="○", ISBLANK(P325)), 1001, 0)</f>
        <v>0</v>
      </c>
      <c r="B325" s="149"/>
      <c r="C325" s="178"/>
      <c r="D325" s="366"/>
      <c r="E325" s="367">
        <f t="shared" si="1"/>
        <v>429</v>
      </c>
      <c r="F325" s="368" t="s">
        <v>188</v>
      </c>
      <c r="G325" s="369"/>
      <c r="H325" s="369"/>
      <c r="I325" s="369"/>
      <c r="J325" s="369"/>
      <c r="K325" s="370"/>
      <c r="L325" s="47"/>
      <c r="M325" s="48"/>
      <c r="N325" s="47"/>
      <c r="O325" s="48"/>
      <c r="P325" s="56"/>
      <c r="Q325" s="57"/>
      <c r="R325" s="57"/>
      <c r="S325" s="57"/>
      <c r="T325" s="57"/>
      <c r="U325" s="57"/>
      <c r="V325" s="58"/>
      <c r="W325" s="365"/>
    </row>
    <row r="326" spans="1:23" ht="19.899999999999999" customHeight="1" x14ac:dyDescent="0.15">
      <c r="A326" s="162">
        <f>IF(AND(L326="○", ISBLANK(P326)), 1001, 0)</f>
        <v>0</v>
      </c>
      <c r="B326" s="149"/>
      <c r="C326" s="178"/>
      <c r="D326" s="373"/>
      <c r="E326" s="385">
        <f t="shared" si="1"/>
        <v>430</v>
      </c>
      <c r="F326" s="389" t="s">
        <v>147</v>
      </c>
      <c r="G326" s="390"/>
      <c r="H326" s="390"/>
      <c r="I326" s="390"/>
      <c r="J326" s="390"/>
      <c r="K326" s="391"/>
      <c r="L326" s="49"/>
      <c r="M326" s="50"/>
      <c r="N326" s="49"/>
      <c r="O326" s="50"/>
      <c r="P326" s="94"/>
      <c r="Q326" s="95"/>
      <c r="R326" s="95"/>
      <c r="S326" s="95"/>
      <c r="T326" s="95"/>
      <c r="U326" s="95"/>
      <c r="V326" s="96"/>
      <c r="W326" s="365"/>
    </row>
    <row r="327" spans="1:23" ht="19.899999999999999" customHeight="1" x14ac:dyDescent="0.15">
      <c r="A327" s="162"/>
      <c r="B327" s="149"/>
      <c r="C327" s="178"/>
      <c r="D327" s="400" t="s">
        <v>148</v>
      </c>
      <c r="E327" s="359">
        <f t="shared" si="1"/>
        <v>431</v>
      </c>
      <c r="F327" s="393" t="s">
        <v>149</v>
      </c>
      <c r="G327" s="394"/>
      <c r="H327" s="394"/>
      <c r="I327" s="394"/>
      <c r="J327" s="394"/>
      <c r="K327" s="395"/>
      <c r="L327" s="54"/>
      <c r="M327" s="55"/>
      <c r="N327" s="54"/>
      <c r="O327" s="55"/>
      <c r="P327" s="363"/>
      <c r="Q327" s="364"/>
      <c r="R327" s="364"/>
      <c r="S327" s="364"/>
      <c r="T327" s="364"/>
      <c r="U327" s="364"/>
      <c r="V327" s="401"/>
      <c r="W327" s="365"/>
    </row>
    <row r="328" spans="1:23" ht="30" customHeight="1" x14ac:dyDescent="0.15">
      <c r="A328" s="162"/>
      <c r="B328" s="149"/>
      <c r="C328" s="178"/>
      <c r="D328" s="402"/>
      <c r="E328" s="359">
        <f t="shared" si="1"/>
        <v>432</v>
      </c>
      <c r="F328" s="368" t="s">
        <v>150</v>
      </c>
      <c r="G328" s="369"/>
      <c r="H328" s="369"/>
      <c r="I328" s="369"/>
      <c r="J328" s="369"/>
      <c r="K328" s="370"/>
      <c r="L328" s="47"/>
      <c r="M328" s="48"/>
      <c r="N328" s="47"/>
      <c r="O328" s="48"/>
      <c r="P328" s="371"/>
      <c r="Q328" s="372"/>
      <c r="R328" s="372"/>
      <c r="S328" s="372"/>
      <c r="T328" s="372"/>
      <c r="U328" s="372"/>
      <c r="V328" s="403"/>
      <c r="W328" s="365"/>
    </row>
    <row r="329" spans="1:23" ht="19.899999999999999" customHeight="1" x14ac:dyDescent="0.15">
      <c r="A329" s="162"/>
      <c r="B329" s="149"/>
      <c r="C329" s="178"/>
      <c r="D329" s="402"/>
      <c r="E329" s="359">
        <f t="shared" si="1"/>
        <v>433</v>
      </c>
      <c r="F329" s="368" t="s">
        <v>151</v>
      </c>
      <c r="G329" s="369"/>
      <c r="H329" s="369"/>
      <c r="I329" s="369"/>
      <c r="J329" s="369"/>
      <c r="K329" s="370"/>
      <c r="L329" s="47"/>
      <c r="M329" s="48"/>
      <c r="N329" s="47"/>
      <c r="O329" s="48"/>
      <c r="P329" s="371"/>
      <c r="Q329" s="372"/>
      <c r="R329" s="372"/>
      <c r="S329" s="372"/>
      <c r="T329" s="372"/>
      <c r="U329" s="372"/>
      <c r="V329" s="403"/>
      <c r="W329" s="365"/>
    </row>
    <row r="330" spans="1:23" ht="19.899999999999999" customHeight="1" x14ac:dyDescent="0.15">
      <c r="A330" s="162"/>
      <c r="B330" s="149"/>
      <c r="C330" s="178"/>
      <c r="D330" s="402"/>
      <c r="E330" s="359">
        <f t="shared" si="1"/>
        <v>434</v>
      </c>
      <c r="F330" s="368" t="s">
        <v>152</v>
      </c>
      <c r="G330" s="369"/>
      <c r="H330" s="369"/>
      <c r="I330" s="369"/>
      <c r="J330" s="369"/>
      <c r="K330" s="370"/>
      <c r="L330" s="47"/>
      <c r="M330" s="48"/>
      <c r="N330" s="47"/>
      <c r="O330" s="48"/>
      <c r="P330" s="371"/>
      <c r="Q330" s="372"/>
      <c r="R330" s="372"/>
      <c r="S330" s="372"/>
      <c r="T330" s="372"/>
      <c r="U330" s="372"/>
      <c r="V330" s="403"/>
      <c r="W330" s="365"/>
    </row>
    <row r="331" spans="1:23" ht="19.899999999999999" customHeight="1" x14ac:dyDescent="0.15">
      <c r="A331" s="162"/>
      <c r="B331" s="149"/>
      <c r="C331" s="178"/>
      <c r="D331" s="402"/>
      <c r="E331" s="367">
        <f t="shared" si="1"/>
        <v>435</v>
      </c>
      <c r="F331" s="368" t="s">
        <v>153</v>
      </c>
      <c r="G331" s="369"/>
      <c r="H331" s="369"/>
      <c r="I331" s="369"/>
      <c r="J331" s="369"/>
      <c r="K331" s="370"/>
      <c r="L331" s="47"/>
      <c r="M331" s="48"/>
      <c r="N331" s="47"/>
      <c r="O331" s="48"/>
      <c r="P331" s="371"/>
      <c r="Q331" s="372"/>
      <c r="R331" s="372"/>
      <c r="S331" s="372"/>
      <c r="T331" s="372"/>
      <c r="U331" s="372"/>
      <c r="V331" s="403"/>
      <c r="W331" s="365"/>
    </row>
    <row r="332" spans="1:23" ht="19.899999999999999" customHeight="1" x14ac:dyDescent="0.15">
      <c r="A332" s="162"/>
      <c r="B332" s="149"/>
      <c r="C332" s="178"/>
      <c r="D332" s="402"/>
      <c r="E332" s="367">
        <f t="shared" si="1"/>
        <v>436</v>
      </c>
      <c r="F332" s="368" t="s">
        <v>154</v>
      </c>
      <c r="G332" s="369"/>
      <c r="H332" s="369"/>
      <c r="I332" s="369"/>
      <c r="J332" s="369"/>
      <c r="K332" s="370"/>
      <c r="L332" s="47"/>
      <c r="M332" s="48"/>
      <c r="N332" s="47"/>
      <c r="O332" s="48"/>
      <c r="P332" s="371"/>
      <c r="Q332" s="372"/>
      <c r="R332" s="372"/>
      <c r="S332" s="372"/>
      <c r="T332" s="372"/>
      <c r="U332" s="372"/>
      <c r="V332" s="403"/>
      <c r="W332" s="365"/>
    </row>
    <row r="333" spans="1:23" ht="30" customHeight="1" x14ac:dyDescent="0.15">
      <c r="A333" s="162">
        <f>IF(AND(L333="○", ISBLANK(P333)), 1001, 0)</f>
        <v>0</v>
      </c>
      <c r="B333" s="149"/>
      <c r="C333" s="178"/>
      <c r="D333" s="404"/>
      <c r="E333" s="374">
        <f t="shared" si="1"/>
        <v>437</v>
      </c>
      <c r="F333" s="389" t="s">
        <v>155</v>
      </c>
      <c r="G333" s="390"/>
      <c r="H333" s="390"/>
      <c r="I333" s="390"/>
      <c r="J333" s="390"/>
      <c r="K333" s="391"/>
      <c r="L333" s="49"/>
      <c r="M333" s="50"/>
      <c r="N333" s="49"/>
      <c r="O333" s="50"/>
      <c r="P333" s="51"/>
      <c r="Q333" s="52"/>
      <c r="R333" s="52"/>
      <c r="S333" s="52"/>
      <c r="T333" s="52"/>
      <c r="U333" s="52"/>
      <c r="V333" s="53"/>
      <c r="W333" s="365"/>
    </row>
    <row r="334" spans="1:23" ht="19.899999999999999" customHeight="1" x14ac:dyDescent="0.15">
      <c r="A334" s="162"/>
      <c r="B334" s="149"/>
      <c r="C334" s="178"/>
      <c r="D334" s="400" t="s">
        <v>156</v>
      </c>
      <c r="E334" s="379">
        <f t="shared" si="1"/>
        <v>438</v>
      </c>
      <c r="F334" s="393" t="s">
        <v>157</v>
      </c>
      <c r="G334" s="394"/>
      <c r="H334" s="394"/>
      <c r="I334" s="394"/>
      <c r="J334" s="394"/>
      <c r="K334" s="395"/>
      <c r="L334" s="54"/>
      <c r="M334" s="55"/>
      <c r="N334" s="54"/>
      <c r="O334" s="55"/>
      <c r="P334" s="387"/>
      <c r="Q334" s="388"/>
      <c r="R334" s="388"/>
      <c r="S334" s="388"/>
      <c r="T334" s="388"/>
      <c r="U334" s="388"/>
      <c r="V334" s="388"/>
      <c r="W334" s="365"/>
    </row>
    <row r="335" spans="1:23" ht="19.899999999999999" customHeight="1" x14ac:dyDescent="0.15">
      <c r="A335" s="162"/>
      <c r="B335" s="149"/>
      <c r="C335" s="178"/>
      <c r="D335" s="402"/>
      <c r="E335" s="367">
        <f t="shared" si="1"/>
        <v>439</v>
      </c>
      <c r="F335" s="368" t="s">
        <v>158</v>
      </c>
      <c r="G335" s="369"/>
      <c r="H335" s="369"/>
      <c r="I335" s="369"/>
      <c r="J335" s="369"/>
      <c r="K335" s="370"/>
      <c r="L335" s="47"/>
      <c r="M335" s="48"/>
      <c r="N335" s="47"/>
      <c r="O335" s="48"/>
      <c r="P335" s="387"/>
      <c r="Q335" s="388"/>
      <c r="R335" s="388"/>
      <c r="S335" s="388"/>
      <c r="T335" s="388"/>
      <c r="U335" s="388"/>
      <c r="V335" s="388"/>
      <c r="W335" s="365"/>
    </row>
    <row r="336" spans="1:23" ht="19.899999999999999" customHeight="1" x14ac:dyDescent="0.15">
      <c r="A336" s="162"/>
      <c r="B336" s="149"/>
      <c r="C336" s="178"/>
      <c r="D336" s="402"/>
      <c r="E336" s="367">
        <f t="shared" si="1"/>
        <v>440</v>
      </c>
      <c r="F336" s="368" t="s">
        <v>159</v>
      </c>
      <c r="G336" s="369"/>
      <c r="H336" s="369"/>
      <c r="I336" s="369"/>
      <c r="J336" s="369"/>
      <c r="K336" s="370"/>
      <c r="L336" s="47"/>
      <c r="M336" s="48"/>
      <c r="N336" s="47"/>
      <c r="O336" s="48"/>
      <c r="P336" s="387"/>
      <c r="Q336" s="388"/>
      <c r="R336" s="388"/>
      <c r="S336" s="388"/>
      <c r="T336" s="388"/>
      <c r="U336" s="388"/>
      <c r="V336" s="388"/>
      <c r="W336" s="365"/>
    </row>
    <row r="337" spans="1:23" ht="19.899999999999999" customHeight="1" x14ac:dyDescent="0.15">
      <c r="A337" s="162">
        <f>IF(AND(L337="○", ISBLANK(P337)), 1001, 0)</f>
        <v>0</v>
      </c>
      <c r="B337" s="149"/>
      <c r="C337" s="178"/>
      <c r="D337" s="404"/>
      <c r="E337" s="385">
        <f t="shared" si="1"/>
        <v>441</v>
      </c>
      <c r="F337" s="389" t="s">
        <v>160</v>
      </c>
      <c r="G337" s="390"/>
      <c r="H337" s="390"/>
      <c r="I337" s="390"/>
      <c r="J337" s="390"/>
      <c r="K337" s="391"/>
      <c r="L337" s="49"/>
      <c r="M337" s="50"/>
      <c r="N337" s="49"/>
      <c r="O337" s="50"/>
      <c r="P337" s="88"/>
      <c r="Q337" s="89"/>
      <c r="R337" s="89"/>
      <c r="S337" s="89"/>
      <c r="T337" s="89"/>
      <c r="U337" s="89"/>
      <c r="V337" s="90"/>
      <c r="W337" s="365"/>
    </row>
    <row r="338" spans="1:23" ht="19.899999999999999" customHeight="1" x14ac:dyDescent="0.15">
      <c r="A338" s="162"/>
      <c r="B338" s="149"/>
      <c r="C338" s="178"/>
      <c r="D338" s="400" t="s">
        <v>161</v>
      </c>
      <c r="E338" s="379">
        <f t="shared" si="1"/>
        <v>442</v>
      </c>
      <c r="F338" s="393" t="s">
        <v>162</v>
      </c>
      <c r="G338" s="394"/>
      <c r="H338" s="394"/>
      <c r="I338" s="394"/>
      <c r="J338" s="394"/>
      <c r="K338" s="395"/>
      <c r="L338" s="54"/>
      <c r="M338" s="55"/>
      <c r="N338" s="54"/>
      <c r="O338" s="55"/>
      <c r="P338" s="405"/>
      <c r="Q338" s="406"/>
      <c r="R338" s="406"/>
      <c r="S338" s="406"/>
      <c r="T338" s="406"/>
      <c r="U338" s="406"/>
      <c r="V338" s="407"/>
      <c r="W338" s="365"/>
    </row>
    <row r="339" spans="1:23" ht="19.899999999999999" customHeight="1" x14ac:dyDescent="0.15">
      <c r="A339" s="162"/>
      <c r="B339" s="149"/>
      <c r="C339" s="365"/>
      <c r="D339" s="402"/>
      <c r="E339" s="367">
        <f t="shared" si="1"/>
        <v>443</v>
      </c>
      <c r="F339" s="368" t="s">
        <v>163</v>
      </c>
      <c r="G339" s="369"/>
      <c r="H339" s="369"/>
      <c r="I339" s="369"/>
      <c r="J339" s="369"/>
      <c r="K339" s="370"/>
      <c r="L339" s="47"/>
      <c r="M339" s="48"/>
      <c r="N339" s="47"/>
      <c r="O339" s="48"/>
      <c r="P339" s="387"/>
      <c r="Q339" s="388"/>
      <c r="R339" s="388"/>
      <c r="S339" s="388"/>
      <c r="T339" s="388"/>
      <c r="U339" s="388"/>
      <c r="V339" s="408"/>
      <c r="W339" s="365"/>
    </row>
    <row r="340" spans="1:23" ht="19.899999999999999" customHeight="1" x14ac:dyDescent="0.15">
      <c r="A340" s="162">
        <f>IF(AND(L340="○", ISBLANK(P340)), 1001, 0)</f>
        <v>0</v>
      </c>
      <c r="B340" s="149"/>
      <c r="C340" s="178"/>
      <c r="D340" s="404"/>
      <c r="E340" s="385">
        <f t="shared" si="1"/>
        <v>444</v>
      </c>
      <c r="F340" s="375" t="s">
        <v>164</v>
      </c>
      <c r="G340" s="376"/>
      <c r="H340" s="376"/>
      <c r="I340" s="376"/>
      <c r="J340" s="376"/>
      <c r="K340" s="377"/>
      <c r="L340" s="49"/>
      <c r="M340" s="50"/>
      <c r="N340" s="49"/>
      <c r="O340" s="50"/>
      <c r="P340" s="88"/>
      <c r="Q340" s="89"/>
      <c r="R340" s="89"/>
      <c r="S340" s="89"/>
      <c r="T340" s="89"/>
      <c r="U340" s="89"/>
      <c r="V340" s="90"/>
      <c r="W340" s="365"/>
    </row>
    <row r="341" spans="1:23" ht="19.899999999999999" customHeight="1" x14ac:dyDescent="0.15">
      <c r="A341" s="162"/>
      <c r="B341" s="149"/>
      <c r="C341" s="178"/>
      <c r="D341" s="400" t="s">
        <v>165</v>
      </c>
      <c r="E341" s="379">
        <f t="shared" si="1"/>
        <v>445</v>
      </c>
      <c r="F341" s="380" t="s">
        <v>166</v>
      </c>
      <c r="G341" s="381"/>
      <c r="H341" s="381"/>
      <c r="I341" s="381"/>
      <c r="J341" s="381"/>
      <c r="K341" s="382"/>
      <c r="L341" s="54"/>
      <c r="M341" s="55"/>
      <c r="N341" s="54"/>
      <c r="O341" s="55"/>
      <c r="P341" s="409"/>
      <c r="Q341" s="410"/>
      <c r="R341" s="410"/>
      <c r="S341" s="410"/>
      <c r="T341" s="410"/>
      <c r="U341" s="410"/>
      <c r="V341" s="411"/>
      <c r="W341" s="365"/>
    </row>
    <row r="342" spans="1:23" ht="19.899999999999999" customHeight="1" x14ac:dyDescent="0.15">
      <c r="A342" s="162"/>
      <c r="B342" s="149"/>
      <c r="C342" s="178"/>
      <c r="D342" s="402"/>
      <c r="E342" s="367">
        <f t="shared" si="1"/>
        <v>446</v>
      </c>
      <c r="F342" s="368" t="s">
        <v>167</v>
      </c>
      <c r="G342" s="369"/>
      <c r="H342" s="369"/>
      <c r="I342" s="369"/>
      <c r="J342" s="369"/>
      <c r="K342" s="370"/>
      <c r="L342" s="47"/>
      <c r="M342" s="48"/>
      <c r="N342" s="47"/>
      <c r="O342" s="48"/>
      <c r="P342" s="412"/>
      <c r="Q342" s="413"/>
      <c r="R342" s="413"/>
      <c r="S342" s="413"/>
      <c r="T342" s="413"/>
      <c r="U342" s="413"/>
      <c r="V342" s="414"/>
      <c r="W342" s="365"/>
    </row>
    <row r="343" spans="1:23" ht="19.899999999999999" customHeight="1" x14ac:dyDescent="0.15">
      <c r="A343" s="162"/>
      <c r="B343" s="149"/>
      <c r="C343" s="178"/>
      <c r="D343" s="402"/>
      <c r="E343" s="367">
        <f t="shared" si="1"/>
        <v>447</v>
      </c>
      <c r="F343" s="368" t="s">
        <v>168</v>
      </c>
      <c r="G343" s="369"/>
      <c r="H343" s="369"/>
      <c r="I343" s="369"/>
      <c r="J343" s="369"/>
      <c r="K343" s="370"/>
      <c r="L343" s="47"/>
      <c r="M343" s="48"/>
      <c r="N343" s="47"/>
      <c r="O343" s="48"/>
      <c r="P343" s="412"/>
      <c r="Q343" s="413"/>
      <c r="R343" s="413"/>
      <c r="S343" s="413"/>
      <c r="T343" s="413"/>
      <c r="U343" s="413"/>
      <c r="V343" s="414"/>
      <c r="W343" s="365"/>
    </row>
    <row r="344" spans="1:23" ht="19.899999999999999" customHeight="1" x14ac:dyDescent="0.15">
      <c r="A344" s="162"/>
      <c r="B344" s="149"/>
      <c r="C344" s="178"/>
      <c r="D344" s="402"/>
      <c r="E344" s="367">
        <f t="shared" si="1"/>
        <v>448</v>
      </c>
      <c r="F344" s="368" t="s">
        <v>169</v>
      </c>
      <c r="G344" s="369"/>
      <c r="H344" s="369"/>
      <c r="I344" s="369"/>
      <c r="J344" s="369"/>
      <c r="K344" s="370"/>
      <c r="L344" s="47"/>
      <c r="M344" s="48"/>
      <c r="N344" s="47"/>
      <c r="O344" s="48"/>
      <c r="P344" s="412"/>
      <c r="Q344" s="413"/>
      <c r="R344" s="413"/>
      <c r="S344" s="413"/>
      <c r="T344" s="413"/>
      <c r="U344" s="413"/>
      <c r="V344" s="414"/>
      <c r="W344" s="365"/>
    </row>
    <row r="345" spans="1:23" ht="19.899999999999999" customHeight="1" x14ac:dyDescent="0.15">
      <c r="A345" s="162">
        <f>IF(AND(L345="○", ISBLANK(P345)), 1001, 0)</f>
        <v>0</v>
      </c>
      <c r="B345" s="149"/>
      <c r="C345" s="178"/>
      <c r="D345" s="402"/>
      <c r="E345" s="367">
        <f t="shared" si="1"/>
        <v>449</v>
      </c>
      <c r="F345" s="368" t="s">
        <v>189</v>
      </c>
      <c r="G345" s="369"/>
      <c r="H345" s="369"/>
      <c r="I345" s="369"/>
      <c r="J345" s="369"/>
      <c r="K345" s="370"/>
      <c r="L345" s="47"/>
      <c r="M345" s="48"/>
      <c r="N345" s="47"/>
      <c r="O345" s="48"/>
      <c r="P345" s="56"/>
      <c r="Q345" s="57"/>
      <c r="R345" s="57"/>
      <c r="S345" s="57"/>
      <c r="T345" s="57"/>
      <c r="U345" s="57"/>
      <c r="V345" s="58"/>
      <c r="W345" s="365"/>
    </row>
    <row r="346" spans="1:23" ht="19.899999999999999" customHeight="1" x14ac:dyDescent="0.15">
      <c r="A346" s="162">
        <f>IF(AND(L346="○", ISBLANK(P346)), 1001, 0)</f>
        <v>0</v>
      </c>
      <c r="B346" s="149"/>
      <c r="C346" s="178"/>
      <c r="D346" s="404"/>
      <c r="E346" s="385">
        <f t="shared" si="1"/>
        <v>450</v>
      </c>
      <c r="F346" s="389" t="s">
        <v>170</v>
      </c>
      <c r="G346" s="390"/>
      <c r="H346" s="390"/>
      <c r="I346" s="390"/>
      <c r="J346" s="390"/>
      <c r="K346" s="391"/>
      <c r="L346" s="49"/>
      <c r="M346" s="50"/>
      <c r="N346" s="49"/>
      <c r="O346" s="50"/>
      <c r="P346" s="94"/>
      <c r="Q346" s="95"/>
      <c r="R346" s="95"/>
      <c r="S346" s="95"/>
      <c r="T346" s="95"/>
      <c r="U346" s="95"/>
      <c r="V346" s="96"/>
      <c r="W346" s="365"/>
    </row>
    <row r="347" spans="1:23" ht="19.899999999999999" customHeight="1" x14ac:dyDescent="0.15">
      <c r="A347" s="162"/>
      <c r="B347" s="149"/>
      <c r="C347" s="178"/>
      <c r="D347" s="400" t="s">
        <v>171</v>
      </c>
      <c r="E347" s="379">
        <f t="shared" si="1"/>
        <v>451</v>
      </c>
      <c r="F347" s="393" t="s">
        <v>172</v>
      </c>
      <c r="G347" s="394"/>
      <c r="H347" s="394"/>
      <c r="I347" s="394"/>
      <c r="J347" s="394"/>
      <c r="K347" s="395"/>
      <c r="L347" s="54"/>
      <c r="M347" s="55"/>
      <c r="N347" s="54"/>
      <c r="O347" s="55"/>
      <c r="P347" s="387"/>
      <c r="Q347" s="388"/>
      <c r="R347" s="388"/>
      <c r="S347" s="388"/>
      <c r="T347" s="388"/>
      <c r="U347" s="388"/>
      <c r="V347" s="388"/>
      <c r="W347" s="365"/>
    </row>
    <row r="348" spans="1:23" ht="19.899999999999999" customHeight="1" x14ac:dyDescent="0.15">
      <c r="A348" s="162"/>
      <c r="B348" s="149"/>
      <c r="C348" s="178"/>
      <c r="D348" s="402"/>
      <c r="E348" s="367">
        <f t="shared" si="1"/>
        <v>452</v>
      </c>
      <c r="F348" s="368" t="s">
        <v>173</v>
      </c>
      <c r="G348" s="369"/>
      <c r="H348" s="369"/>
      <c r="I348" s="369"/>
      <c r="J348" s="369"/>
      <c r="K348" s="370"/>
      <c r="L348" s="47"/>
      <c r="M348" s="48"/>
      <c r="N348" s="47"/>
      <c r="O348" s="48"/>
      <c r="P348" s="387"/>
      <c r="Q348" s="388"/>
      <c r="R348" s="388"/>
      <c r="S348" s="388"/>
      <c r="T348" s="388"/>
      <c r="U348" s="388"/>
      <c r="V348" s="388"/>
      <c r="W348" s="365"/>
    </row>
    <row r="349" spans="1:23" ht="19.899999999999999" customHeight="1" x14ac:dyDescent="0.15">
      <c r="A349" s="162"/>
      <c r="B349" s="149"/>
      <c r="C349" s="178"/>
      <c r="D349" s="402"/>
      <c r="E349" s="367">
        <f t="shared" si="1"/>
        <v>453</v>
      </c>
      <c r="F349" s="368" t="s">
        <v>174</v>
      </c>
      <c r="G349" s="369"/>
      <c r="H349" s="369"/>
      <c r="I349" s="369"/>
      <c r="J349" s="369"/>
      <c r="K349" s="370"/>
      <c r="L349" s="47"/>
      <c r="M349" s="48"/>
      <c r="N349" s="47"/>
      <c r="O349" s="48"/>
      <c r="P349" s="387"/>
      <c r="Q349" s="388"/>
      <c r="R349" s="388"/>
      <c r="S349" s="388"/>
      <c r="T349" s="388"/>
      <c r="U349" s="388"/>
      <c r="V349" s="388"/>
      <c r="W349" s="365"/>
    </row>
    <row r="350" spans="1:23" ht="19.899999999999999" customHeight="1" x14ac:dyDescent="0.15">
      <c r="A350" s="162"/>
      <c r="B350" s="149"/>
      <c r="C350" s="178"/>
      <c r="D350" s="402"/>
      <c r="E350" s="367">
        <f t="shared" si="1"/>
        <v>454</v>
      </c>
      <c r="F350" s="368" t="s">
        <v>175</v>
      </c>
      <c r="G350" s="369"/>
      <c r="H350" s="369"/>
      <c r="I350" s="369"/>
      <c r="J350" s="369"/>
      <c r="K350" s="370"/>
      <c r="L350" s="47"/>
      <c r="M350" s="48"/>
      <c r="N350" s="47"/>
      <c r="O350" s="48"/>
      <c r="P350" s="387"/>
      <c r="Q350" s="388"/>
      <c r="R350" s="388"/>
      <c r="S350" s="388"/>
      <c r="T350" s="388"/>
      <c r="U350" s="388"/>
      <c r="V350" s="388"/>
      <c r="W350" s="365"/>
    </row>
    <row r="351" spans="1:23" ht="19.899999999999999" customHeight="1" x14ac:dyDescent="0.15">
      <c r="A351" s="162"/>
      <c r="B351" s="149"/>
      <c r="C351" s="178"/>
      <c r="D351" s="402"/>
      <c r="E351" s="367">
        <f t="shared" si="1"/>
        <v>455</v>
      </c>
      <c r="F351" s="368" t="s">
        <v>176</v>
      </c>
      <c r="G351" s="369"/>
      <c r="H351" s="369"/>
      <c r="I351" s="369"/>
      <c r="J351" s="369"/>
      <c r="K351" s="370"/>
      <c r="L351" s="47"/>
      <c r="M351" s="48"/>
      <c r="N351" s="47"/>
      <c r="O351" s="48"/>
      <c r="P351" s="387"/>
      <c r="Q351" s="388"/>
      <c r="R351" s="388"/>
      <c r="S351" s="388"/>
      <c r="T351" s="388"/>
      <c r="U351" s="388"/>
      <c r="V351" s="388"/>
      <c r="W351" s="365"/>
    </row>
    <row r="352" spans="1:23" ht="19.899999999999999" customHeight="1" x14ac:dyDescent="0.15">
      <c r="A352" s="162"/>
      <c r="B352" s="149"/>
      <c r="C352" s="178"/>
      <c r="D352" s="402"/>
      <c r="E352" s="367">
        <f t="shared" si="1"/>
        <v>456</v>
      </c>
      <c r="F352" s="368" t="s">
        <v>177</v>
      </c>
      <c r="G352" s="369"/>
      <c r="H352" s="369"/>
      <c r="I352" s="369"/>
      <c r="J352" s="369"/>
      <c r="K352" s="370"/>
      <c r="L352" s="47"/>
      <c r="M352" s="48"/>
      <c r="N352" s="47"/>
      <c r="O352" s="48"/>
      <c r="P352" s="387"/>
      <c r="Q352" s="388"/>
      <c r="R352" s="388"/>
      <c r="S352" s="388"/>
      <c r="T352" s="388"/>
      <c r="U352" s="388"/>
      <c r="V352" s="388"/>
      <c r="W352" s="365"/>
    </row>
    <row r="353" spans="1:24" ht="19.899999999999999" customHeight="1" x14ac:dyDescent="0.15">
      <c r="A353" s="162"/>
      <c r="B353" s="149"/>
      <c r="C353" s="178"/>
      <c r="D353" s="402"/>
      <c r="E353" s="367">
        <f t="shared" si="1"/>
        <v>457</v>
      </c>
      <c r="F353" s="368" t="s">
        <v>178</v>
      </c>
      <c r="G353" s="369"/>
      <c r="H353" s="369"/>
      <c r="I353" s="369"/>
      <c r="J353" s="369"/>
      <c r="K353" s="370"/>
      <c r="L353" s="47"/>
      <c r="M353" s="48"/>
      <c r="N353" s="47"/>
      <c r="O353" s="48"/>
      <c r="P353" s="387"/>
      <c r="Q353" s="388"/>
      <c r="R353" s="388"/>
      <c r="S353" s="388"/>
      <c r="T353" s="388"/>
      <c r="U353" s="388"/>
      <c r="V353" s="388"/>
      <c r="W353" s="365"/>
    </row>
    <row r="354" spans="1:24" ht="19.899999999999999" customHeight="1" x14ac:dyDescent="0.15">
      <c r="A354" s="162"/>
      <c r="B354" s="149"/>
      <c r="C354" s="178"/>
      <c r="D354" s="402"/>
      <c r="E354" s="367">
        <f t="shared" si="1"/>
        <v>458</v>
      </c>
      <c r="F354" s="368" t="s">
        <v>179</v>
      </c>
      <c r="G354" s="369"/>
      <c r="H354" s="369"/>
      <c r="I354" s="369"/>
      <c r="J354" s="369"/>
      <c r="K354" s="370"/>
      <c r="L354" s="47"/>
      <c r="M354" s="48"/>
      <c r="N354" s="47"/>
      <c r="O354" s="48"/>
      <c r="P354" s="387"/>
      <c r="Q354" s="388"/>
      <c r="R354" s="388"/>
      <c r="S354" s="388"/>
      <c r="T354" s="388"/>
      <c r="U354" s="388"/>
      <c r="V354" s="388"/>
      <c r="W354" s="365"/>
    </row>
    <row r="355" spans="1:24" ht="30" customHeight="1" x14ac:dyDescent="0.15">
      <c r="A355" s="162"/>
      <c r="B355" s="149"/>
      <c r="C355" s="178"/>
      <c r="D355" s="402"/>
      <c r="E355" s="367">
        <f t="shared" si="1"/>
        <v>459</v>
      </c>
      <c r="F355" s="368" t="s">
        <v>180</v>
      </c>
      <c r="G355" s="369"/>
      <c r="H355" s="369"/>
      <c r="I355" s="369"/>
      <c r="J355" s="369"/>
      <c r="K355" s="370"/>
      <c r="L355" s="47"/>
      <c r="M355" s="48"/>
      <c r="N355" s="47"/>
      <c r="O355" s="48"/>
      <c r="P355" s="387"/>
      <c r="Q355" s="388"/>
      <c r="R355" s="388"/>
      <c r="S355" s="388"/>
      <c r="T355" s="388"/>
      <c r="U355" s="388"/>
      <c r="V355" s="388"/>
      <c r="W355" s="365"/>
    </row>
    <row r="356" spans="1:24" ht="19.899999999999999" customHeight="1" x14ac:dyDescent="0.15">
      <c r="A356" s="162"/>
      <c r="B356" s="149"/>
      <c r="C356" s="178"/>
      <c r="D356" s="402"/>
      <c r="E356" s="367">
        <f t="shared" si="1"/>
        <v>460</v>
      </c>
      <c r="F356" s="368" t="s">
        <v>181</v>
      </c>
      <c r="G356" s="369"/>
      <c r="H356" s="369"/>
      <c r="I356" s="369"/>
      <c r="J356" s="369"/>
      <c r="K356" s="370"/>
      <c r="L356" s="47"/>
      <c r="M356" s="48"/>
      <c r="N356" s="47"/>
      <c r="O356" s="48"/>
      <c r="P356" s="387"/>
      <c r="Q356" s="388"/>
      <c r="R356" s="388"/>
      <c r="S356" s="388"/>
      <c r="T356" s="388"/>
      <c r="U356" s="388"/>
      <c r="V356" s="388"/>
      <c r="W356" s="365"/>
    </row>
    <row r="357" spans="1:24" ht="19.899999999999999" customHeight="1" x14ac:dyDescent="0.15">
      <c r="A357" s="162"/>
      <c r="B357" s="149"/>
      <c r="C357" s="178"/>
      <c r="D357" s="402"/>
      <c r="E357" s="367">
        <f t="shared" si="1"/>
        <v>461</v>
      </c>
      <c r="F357" s="368" t="s">
        <v>190</v>
      </c>
      <c r="G357" s="369"/>
      <c r="H357" s="369"/>
      <c r="I357" s="369"/>
      <c r="J357" s="369"/>
      <c r="K357" s="370"/>
      <c r="L357" s="47"/>
      <c r="M357" s="48"/>
      <c r="N357" s="47"/>
      <c r="O357" s="48"/>
      <c r="P357" s="387"/>
      <c r="Q357" s="388"/>
      <c r="R357" s="388"/>
      <c r="S357" s="388"/>
      <c r="T357" s="388"/>
      <c r="U357" s="388"/>
      <c r="V357" s="388"/>
      <c r="W357" s="365"/>
    </row>
    <row r="358" spans="1:24" ht="19.899999999999999" customHeight="1" x14ac:dyDescent="0.15">
      <c r="A358" s="162"/>
      <c r="B358" s="149"/>
      <c r="C358" s="178"/>
      <c r="D358" s="402"/>
      <c r="E358" s="367">
        <f t="shared" si="1"/>
        <v>462</v>
      </c>
      <c r="F358" s="368" t="s">
        <v>182</v>
      </c>
      <c r="G358" s="369"/>
      <c r="H358" s="369"/>
      <c r="I358" s="369"/>
      <c r="J358" s="369"/>
      <c r="K358" s="370"/>
      <c r="L358" s="47"/>
      <c r="M358" s="48"/>
      <c r="N358" s="47"/>
      <c r="O358" s="48"/>
      <c r="P358" s="387"/>
      <c r="Q358" s="388"/>
      <c r="R358" s="388"/>
      <c r="S358" s="388"/>
      <c r="T358" s="388"/>
      <c r="U358" s="388"/>
      <c r="V358" s="388"/>
      <c r="W358" s="365"/>
    </row>
    <row r="359" spans="1:24" ht="19.899999999999999" customHeight="1" x14ac:dyDescent="0.15">
      <c r="A359" s="162"/>
      <c r="B359" s="149"/>
      <c r="C359" s="178"/>
      <c r="D359" s="402"/>
      <c r="E359" s="367">
        <f t="shared" si="1"/>
        <v>463</v>
      </c>
      <c r="F359" s="368" t="s">
        <v>183</v>
      </c>
      <c r="G359" s="369"/>
      <c r="H359" s="369"/>
      <c r="I359" s="369"/>
      <c r="J359" s="369"/>
      <c r="K359" s="370"/>
      <c r="L359" s="47"/>
      <c r="M359" s="48"/>
      <c r="N359" s="47"/>
      <c r="O359" s="48"/>
      <c r="P359" s="387"/>
      <c r="Q359" s="388"/>
      <c r="R359" s="388"/>
      <c r="S359" s="388"/>
      <c r="T359" s="388"/>
      <c r="U359" s="388"/>
      <c r="V359" s="388"/>
      <c r="W359" s="365"/>
    </row>
    <row r="360" spans="1:24" ht="19.899999999999999" customHeight="1" x14ac:dyDescent="0.15">
      <c r="A360" s="162">
        <f>IF(AND(L360="○", ISBLANK(P360)), 1001, 0)</f>
        <v>0</v>
      </c>
      <c r="B360" s="149"/>
      <c r="C360" s="178"/>
      <c r="D360" s="404"/>
      <c r="E360" s="385">
        <f t="shared" si="1"/>
        <v>464</v>
      </c>
      <c r="F360" s="368" t="s">
        <v>184</v>
      </c>
      <c r="G360" s="369"/>
      <c r="H360" s="369"/>
      <c r="I360" s="369"/>
      <c r="J360" s="369"/>
      <c r="K360" s="370"/>
      <c r="L360" s="49"/>
      <c r="M360" s="50"/>
      <c r="N360" s="49"/>
      <c r="O360" s="50"/>
      <c r="P360" s="88"/>
      <c r="Q360" s="89"/>
      <c r="R360" s="89"/>
      <c r="S360" s="89"/>
      <c r="T360" s="89"/>
      <c r="U360" s="89"/>
      <c r="V360" s="90"/>
      <c r="W360" s="365"/>
    </row>
    <row r="361" spans="1:24" ht="20.100000000000001" customHeight="1" x14ac:dyDescent="0.15">
      <c r="A361" s="162"/>
      <c r="B361" s="149"/>
      <c r="C361" s="178"/>
      <c r="D361" s="348" t="s">
        <v>187</v>
      </c>
      <c r="E361" s="348"/>
      <c r="F361" s="348"/>
      <c r="G361" s="348"/>
      <c r="H361" s="348"/>
      <c r="I361" s="348"/>
      <c r="J361" s="348"/>
      <c r="K361" s="348"/>
      <c r="L361" s="348"/>
      <c r="M361" s="348"/>
      <c r="N361" s="348"/>
      <c r="O361" s="348"/>
      <c r="P361" s="348"/>
      <c r="Q361" s="348"/>
      <c r="R361" s="348"/>
      <c r="S361" s="348"/>
      <c r="T361" s="348"/>
      <c r="U361" s="348"/>
      <c r="V361" s="348"/>
      <c r="W361" s="171"/>
    </row>
    <row r="362" spans="1:24" ht="20.100000000000001" customHeight="1" x14ac:dyDescent="0.15">
      <c r="A362" s="162"/>
      <c r="B362" s="149"/>
      <c r="C362" s="182"/>
      <c r="D362" s="183"/>
      <c r="E362" s="183"/>
      <c r="F362" s="183"/>
      <c r="G362" s="183"/>
      <c r="H362" s="183"/>
      <c r="I362" s="183"/>
      <c r="J362" s="184"/>
      <c r="K362" s="184"/>
      <c r="L362" s="184"/>
      <c r="M362" s="184"/>
      <c r="N362" s="184"/>
      <c r="O362" s="184"/>
      <c r="P362" s="184"/>
      <c r="Q362" s="184"/>
      <c r="R362" s="184"/>
      <c r="S362" s="184"/>
      <c r="T362" s="184"/>
      <c r="U362" s="184"/>
      <c r="V362" s="184"/>
      <c r="W362" s="185"/>
    </row>
    <row r="363" spans="1:24" ht="20.100000000000001" customHeight="1" x14ac:dyDescent="0.15">
      <c r="A363" s="162"/>
      <c r="B363" s="149"/>
      <c r="C363" s="168"/>
      <c r="D363" s="168"/>
      <c r="E363" s="168"/>
      <c r="F363" s="168"/>
      <c r="G363" s="168"/>
      <c r="H363" s="168"/>
      <c r="I363" s="168"/>
      <c r="J363" s="415"/>
      <c r="K363" s="415"/>
      <c r="L363" s="415"/>
      <c r="M363" s="415"/>
      <c r="N363" s="415"/>
      <c r="O363" s="415"/>
      <c r="P363" s="415"/>
      <c r="Q363" s="415"/>
      <c r="R363" s="415"/>
      <c r="S363" s="415"/>
      <c r="T363" s="415"/>
      <c r="U363" s="415"/>
      <c r="V363" s="415"/>
      <c r="W363" s="168"/>
    </row>
    <row r="364" spans="1:24" ht="20.100000000000001" customHeight="1" x14ac:dyDescent="0.15">
      <c r="A364" s="162"/>
      <c r="B364" s="170"/>
      <c r="C364" s="264"/>
      <c r="D364" s="170"/>
      <c r="E364" s="170"/>
      <c r="F364" s="170"/>
      <c r="G364" s="170"/>
      <c r="H364" s="170"/>
      <c r="I364" s="170"/>
      <c r="J364" s="180"/>
      <c r="K364" s="180"/>
      <c r="L364" s="180"/>
      <c r="M364" s="180"/>
      <c r="N364" s="180"/>
      <c r="O364" s="180"/>
      <c r="P364" s="180"/>
      <c r="Q364" s="180"/>
      <c r="R364" s="180"/>
      <c r="S364" s="180"/>
      <c r="T364" s="180"/>
      <c r="U364" s="180"/>
      <c r="V364" s="180"/>
      <c r="W364" s="170"/>
    </row>
    <row r="365" spans="1:24" ht="19.899999999999999" customHeight="1" x14ac:dyDescent="0.15">
      <c r="A365" s="149"/>
      <c r="B365" s="149"/>
      <c r="C365" s="186" t="s">
        <v>254</v>
      </c>
      <c r="D365" s="187"/>
      <c r="E365" s="187"/>
      <c r="F365" s="187"/>
      <c r="G365" s="187"/>
      <c r="H365" s="188"/>
      <c r="I365" s="310"/>
      <c r="J365" s="264"/>
      <c r="L365" s="416"/>
      <c r="N365" s="417"/>
      <c r="P365" s="418"/>
      <c r="Q365" s="418"/>
      <c r="R365" s="418"/>
      <c r="S365" s="418"/>
      <c r="U365" s="417"/>
    </row>
    <row r="366" spans="1:24" ht="20.100000000000001" customHeight="1" x14ac:dyDescent="0.15">
      <c r="A366" s="149"/>
      <c r="B366" s="149"/>
      <c r="C366" s="166"/>
      <c r="D366" s="167"/>
      <c r="E366" s="167"/>
      <c r="F366" s="167"/>
      <c r="G366" s="167"/>
      <c r="H366" s="167"/>
      <c r="I366" s="167"/>
      <c r="J366" s="167"/>
      <c r="K366" s="419"/>
      <c r="L366" s="419"/>
      <c r="M366" s="419"/>
      <c r="N366" s="168"/>
      <c r="O366" s="168"/>
      <c r="P366" s="420"/>
      <c r="Q366" s="420"/>
      <c r="R366" s="421"/>
      <c r="S366" s="421"/>
      <c r="T366" s="422"/>
      <c r="U366" s="422"/>
      <c r="V366" s="422"/>
      <c r="W366" s="169"/>
      <c r="X366" s="417"/>
    </row>
    <row r="367" spans="1:24" ht="15.75" hidden="1" customHeight="1" x14ac:dyDescent="0.15">
      <c r="A367" s="149"/>
      <c r="B367" s="149"/>
      <c r="C367" s="166"/>
      <c r="D367" s="167"/>
      <c r="E367" s="167"/>
      <c r="F367" s="167"/>
      <c r="G367" s="167"/>
      <c r="H367" s="167"/>
      <c r="I367" s="167"/>
      <c r="J367" s="167"/>
      <c r="K367" s="167"/>
      <c r="L367" s="167"/>
      <c r="M367" s="167"/>
      <c r="N367" s="170"/>
      <c r="O367" s="170"/>
      <c r="P367" s="423"/>
      <c r="Q367" s="423"/>
      <c r="R367" s="424"/>
      <c r="S367" s="424"/>
      <c r="T367" s="425"/>
      <c r="U367" s="425"/>
      <c r="V367" s="425"/>
      <c r="W367" s="171"/>
      <c r="X367" s="417"/>
    </row>
    <row r="368" spans="1:24" ht="80.099999999999994" customHeight="1" x14ac:dyDescent="0.15">
      <c r="A368" s="149"/>
      <c r="B368" s="149"/>
      <c r="C368" s="166"/>
      <c r="D368" s="426" t="str">
        <f>"直前２年間の主な実績及び直前２年間の実績について入力してください。
発注者が福岡県・県内市町村 ⇒ 九州内 ⇒ 全国　の順に入力してください。官公庁との実績がない場合は、民間・個人との実績を入力してください。
「品目」欄は、H.業種情報の品目を入力してください。
「元請/下請」欄は、リストから選択してください。
下請の場合は「発注者」の欄には元請業者名を入力し、「件名」の欄には下請件名を入力してください。
「契約年月日」「納品／契約完了(予定)年月日」欄は年月日を入力してください。" &amp; 日付例</f>
        <v>直前２年間の主な実績及び直前２年間の実績について入力してください。
発注者が福岡県・県内市町村 ⇒ 九州内 ⇒ 全国　の順に入力してください。官公庁との実績がない場合は、民間・個人との実績を入力してください。
「品目」欄は、H.業種情報の品目を入力してください。
「元請/下請」欄は、リストから選択してください。
下請の場合は「発注者」の欄には元請業者名を入力し、「件名」の欄には下請件名を入力してください。
「契約年月日」「納品／契約完了(予定)年月日」欄は年月日を入力してください。例)2023/4/1、R5/4/1</v>
      </c>
      <c r="E368" s="426"/>
      <c r="F368" s="426"/>
      <c r="G368" s="426"/>
      <c r="H368" s="426"/>
      <c r="I368" s="426"/>
      <c r="J368" s="426"/>
      <c r="K368" s="426"/>
      <c r="L368" s="426"/>
      <c r="M368" s="426"/>
      <c r="N368" s="426"/>
      <c r="O368" s="426"/>
      <c r="P368" s="426"/>
      <c r="Q368" s="426"/>
      <c r="R368" s="426"/>
      <c r="S368" s="426"/>
      <c r="T368" s="426"/>
      <c r="U368" s="426"/>
      <c r="V368" s="426"/>
      <c r="W368" s="171"/>
      <c r="X368" s="417"/>
    </row>
    <row r="369" spans="1:24" ht="30" customHeight="1" x14ac:dyDescent="0.15">
      <c r="A369" s="149"/>
      <c r="B369" s="341"/>
      <c r="C369" s="167"/>
      <c r="D369" s="427"/>
      <c r="E369" s="428" t="s">
        <v>107</v>
      </c>
      <c r="F369" s="428"/>
      <c r="G369" s="429" t="s">
        <v>77</v>
      </c>
      <c r="H369" s="430"/>
      <c r="I369" s="430"/>
      <c r="J369" s="430"/>
      <c r="K369" s="430"/>
      <c r="L369" s="431" t="s">
        <v>78</v>
      </c>
      <c r="M369" s="429" t="s">
        <v>79</v>
      </c>
      <c r="N369" s="430"/>
      <c r="O369" s="430"/>
      <c r="P369" s="432"/>
      <c r="Q369" s="429" t="s">
        <v>88</v>
      </c>
      <c r="R369" s="432"/>
      <c r="S369" s="433" t="s">
        <v>112</v>
      </c>
      <c r="T369" s="434"/>
      <c r="U369" s="435" t="s">
        <v>89</v>
      </c>
      <c r="V369" s="436" t="s">
        <v>90</v>
      </c>
      <c r="W369" s="171"/>
      <c r="X369" s="417"/>
    </row>
    <row r="370" spans="1:24" ht="39.950000000000003" customHeight="1" x14ac:dyDescent="0.15">
      <c r="A370" s="149"/>
      <c r="B370" s="181"/>
      <c r="D370" s="437">
        <v>1</v>
      </c>
      <c r="E370" s="106"/>
      <c r="F370" s="107"/>
      <c r="G370" s="106"/>
      <c r="H370" s="108"/>
      <c r="I370" s="108"/>
      <c r="J370" s="108"/>
      <c r="K370" s="109"/>
      <c r="L370" s="11"/>
      <c r="M370" s="110"/>
      <c r="N370" s="111"/>
      <c r="O370" s="111"/>
      <c r="P370" s="112"/>
      <c r="Q370" s="110"/>
      <c r="R370" s="112"/>
      <c r="S370" s="113"/>
      <c r="T370" s="114"/>
      <c r="U370" s="12"/>
      <c r="V370" s="13"/>
      <c r="W370" s="181"/>
    </row>
    <row r="371" spans="1:24" ht="39.950000000000003" customHeight="1" x14ac:dyDescent="0.15">
      <c r="A371" s="149"/>
      <c r="B371" s="181"/>
      <c r="D371" s="438">
        <f>D370+1</f>
        <v>2</v>
      </c>
      <c r="E371" s="99"/>
      <c r="F371" s="100"/>
      <c r="G371" s="99"/>
      <c r="H371" s="101"/>
      <c r="I371" s="101"/>
      <c r="J371" s="101"/>
      <c r="K371" s="102"/>
      <c r="L371" s="14"/>
      <c r="M371" s="103"/>
      <c r="N371" s="104"/>
      <c r="O371" s="104"/>
      <c r="P371" s="105"/>
      <c r="Q371" s="103"/>
      <c r="R371" s="105"/>
      <c r="S371" s="97"/>
      <c r="T371" s="98"/>
      <c r="U371" s="15"/>
      <c r="V371" s="16"/>
      <c r="W371" s="181"/>
    </row>
    <row r="372" spans="1:24" ht="39.950000000000003" customHeight="1" x14ac:dyDescent="0.15">
      <c r="A372" s="149"/>
      <c r="B372" s="181"/>
      <c r="D372" s="438">
        <f>D371+1</f>
        <v>3</v>
      </c>
      <c r="E372" s="99"/>
      <c r="F372" s="100"/>
      <c r="G372" s="99"/>
      <c r="H372" s="101"/>
      <c r="I372" s="101"/>
      <c r="J372" s="101"/>
      <c r="K372" s="102"/>
      <c r="L372" s="14"/>
      <c r="M372" s="103"/>
      <c r="N372" s="104"/>
      <c r="O372" s="104"/>
      <c r="P372" s="105"/>
      <c r="Q372" s="103"/>
      <c r="R372" s="105"/>
      <c r="S372" s="97"/>
      <c r="T372" s="98"/>
      <c r="U372" s="15"/>
      <c r="V372" s="16"/>
      <c r="W372" s="181"/>
    </row>
    <row r="373" spans="1:24" ht="39.950000000000003" customHeight="1" x14ac:dyDescent="0.15">
      <c r="A373" s="149"/>
      <c r="B373" s="181"/>
      <c r="D373" s="438">
        <f>D372+1</f>
        <v>4</v>
      </c>
      <c r="E373" s="99"/>
      <c r="F373" s="100"/>
      <c r="G373" s="99"/>
      <c r="H373" s="101"/>
      <c r="I373" s="101"/>
      <c r="J373" s="101"/>
      <c r="K373" s="102"/>
      <c r="L373" s="14"/>
      <c r="M373" s="103"/>
      <c r="N373" s="104"/>
      <c r="O373" s="104"/>
      <c r="P373" s="105"/>
      <c r="Q373" s="103"/>
      <c r="R373" s="105"/>
      <c r="S373" s="97"/>
      <c r="T373" s="98"/>
      <c r="U373" s="15"/>
      <c r="V373" s="16"/>
      <c r="W373" s="181"/>
    </row>
    <row r="374" spans="1:24" ht="39.950000000000003" customHeight="1" x14ac:dyDescent="0.15">
      <c r="A374" s="149"/>
      <c r="B374" s="181"/>
      <c r="D374" s="172">
        <f>D373+1</f>
        <v>5</v>
      </c>
      <c r="E374" s="115"/>
      <c r="F374" s="116"/>
      <c r="G374" s="115"/>
      <c r="H374" s="117"/>
      <c r="I374" s="117"/>
      <c r="J374" s="117"/>
      <c r="K374" s="118"/>
      <c r="L374" s="17"/>
      <c r="M374" s="119"/>
      <c r="N374" s="120"/>
      <c r="O374" s="120"/>
      <c r="P374" s="121"/>
      <c r="Q374" s="119"/>
      <c r="R374" s="121"/>
      <c r="S374" s="122"/>
      <c r="T374" s="123"/>
      <c r="U374" s="18"/>
      <c r="V374" s="19"/>
      <c r="W374" s="181"/>
    </row>
    <row r="375" spans="1:24" ht="20.100000000000001" customHeight="1" x14ac:dyDescent="0.15">
      <c r="A375" s="149"/>
      <c r="B375" s="181"/>
      <c r="D375" s="439"/>
      <c r="W375" s="181"/>
    </row>
    <row r="376" spans="1:24" ht="20.100000000000001" customHeight="1" x14ac:dyDescent="0.15">
      <c r="A376" s="149"/>
      <c r="B376" s="181"/>
      <c r="C376" s="440"/>
      <c r="D376" s="264"/>
      <c r="E376" s="264"/>
      <c r="F376" s="264"/>
      <c r="G376" s="264"/>
      <c r="H376" s="264"/>
      <c r="I376" s="264"/>
      <c r="J376" s="264"/>
      <c r="K376" s="264"/>
      <c r="L376" s="264"/>
      <c r="M376" s="264"/>
      <c r="N376" s="264"/>
      <c r="O376" s="264"/>
      <c r="P376" s="264"/>
      <c r="Q376" s="264"/>
      <c r="R376" s="264"/>
      <c r="S376" s="264"/>
      <c r="T376" s="264"/>
      <c r="U376" s="264"/>
      <c r="V376" s="264"/>
      <c r="W376" s="441"/>
    </row>
    <row r="377" spans="1:24" ht="20.100000000000001" customHeight="1" x14ac:dyDescent="0.15"/>
    <row r="378" spans="1:24" ht="20.100000000000001" customHeight="1" x14ac:dyDescent="0.15">
      <c r="A378" s="149"/>
      <c r="B378" s="149"/>
      <c r="C378" s="170"/>
      <c r="D378" s="170"/>
      <c r="E378" s="170"/>
      <c r="F378" s="170"/>
      <c r="G378" s="170"/>
      <c r="H378" s="170"/>
      <c r="I378" s="442"/>
      <c r="J378" s="180"/>
      <c r="K378" s="180"/>
      <c r="L378" s="180"/>
      <c r="M378" s="180"/>
      <c r="N378" s="180"/>
      <c r="O378" s="180"/>
      <c r="P378" s="180"/>
      <c r="Q378" s="180"/>
      <c r="R378" s="180"/>
      <c r="S378" s="180"/>
      <c r="T378" s="180"/>
      <c r="U378" s="180"/>
      <c r="V378" s="170"/>
    </row>
    <row r="379" spans="1:24" ht="20.100000000000001" customHeight="1" x14ac:dyDescent="0.15">
      <c r="A379" s="149"/>
      <c r="B379" s="149"/>
      <c r="C379" s="186" t="s">
        <v>255</v>
      </c>
      <c r="D379" s="187"/>
      <c r="E379" s="187"/>
      <c r="F379" s="187"/>
      <c r="G379" s="187"/>
      <c r="H379" s="187"/>
      <c r="I379" s="443"/>
      <c r="K379" s="264"/>
      <c r="V379" s="264"/>
      <c r="W379" s="264"/>
    </row>
    <row r="380" spans="1:24" ht="20.100000000000001" customHeight="1" x14ac:dyDescent="0.15">
      <c r="A380" s="149"/>
      <c r="B380" s="149"/>
      <c r="C380" s="166"/>
      <c r="D380" s="167"/>
      <c r="E380" s="167"/>
      <c r="F380" s="167"/>
      <c r="G380" s="167"/>
      <c r="H380" s="167"/>
      <c r="I380" s="444"/>
      <c r="J380" s="168"/>
      <c r="K380" s="168"/>
      <c r="L380" s="168"/>
      <c r="M380" s="168"/>
      <c r="N380" s="168"/>
      <c r="O380" s="168"/>
      <c r="P380" s="168"/>
      <c r="Q380" s="168"/>
      <c r="R380" s="168"/>
      <c r="S380" s="168"/>
      <c r="T380" s="168"/>
      <c r="U380" s="168"/>
      <c r="V380" s="439"/>
      <c r="W380" s="267"/>
    </row>
    <row r="381" spans="1:24" ht="80.099999999999994" customHeight="1" x14ac:dyDescent="0.15">
      <c r="A381" s="149"/>
      <c r="B381" s="149"/>
      <c r="C381" s="166"/>
      <c r="D381" s="445" t="s">
        <v>266</v>
      </c>
      <c r="E381" s="445"/>
      <c r="F381" s="445"/>
      <c r="G381" s="445"/>
      <c r="H381" s="445"/>
      <c r="I381" s="445"/>
      <c r="J381" s="445"/>
      <c r="K381" s="445"/>
      <c r="L381" s="445"/>
      <c r="M381" s="445"/>
      <c r="N381" s="445"/>
      <c r="O381" s="445"/>
      <c r="P381" s="445"/>
      <c r="Q381" s="445"/>
      <c r="R381" s="445"/>
      <c r="S381" s="445"/>
      <c r="T381" s="445"/>
      <c r="U381" s="445"/>
      <c r="V381" s="445"/>
      <c r="W381" s="181"/>
    </row>
    <row r="382" spans="1:24" ht="30" customHeight="1" x14ac:dyDescent="0.15">
      <c r="A382" s="149"/>
      <c r="B382" s="149"/>
      <c r="C382" s="166"/>
      <c r="D382" s="446"/>
      <c r="E382" s="447" t="s">
        <v>196</v>
      </c>
      <c r="F382" s="447"/>
      <c r="G382" s="447"/>
      <c r="H382" s="447"/>
      <c r="I382" s="447"/>
      <c r="J382" s="447"/>
      <c r="K382" s="447"/>
      <c r="L382" s="448"/>
      <c r="M382" s="449" t="s">
        <v>197</v>
      </c>
      <c r="N382" s="447"/>
      <c r="O382" s="447"/>
      <c r="P382" s="447"/>
      <c r="Q382" s="447"/>
      <c r="R382" s="447"/>
      <c r="S382" s="448"/>
      <c r="T382" s="450" t="s">
        <v>198</v>
      </c>
      <c r="U382" s="451"/>
      <c r="V382" s="452"/>
      <c r="W382" s="181"/>
    </row>
    <row r="383" spans="1:24" ht="20.100000000000001" customHeight="1" x14ac:dyDescent="0.15">
      <c r="A383" s="149"/>
      <c r="B383" s="149"/>
      <c r="C383" s="166"/>
      <c r="D383" s="453">
        <v>1</v>
      </c>
      <c r="E383" s="33"/>
      <c r="F383" s="43"/>
      <c r="G383" s="43"/>
      <c r="H383" s="43"/>
      <c r="I383" s="43"/>
      <c r="J383" s="43"/>
      <c r="K383" s="43"/>
      <c r="L383" s="34"/>
      <c r="M383" s="130"/>
      <c r="N383" s="131"/>
      <c r="O383" s="131"/>
      <c r="P383" s="131"/>
      <c r="Q383" s="131"/>
      <c r="R383" s="131"/>
      <c r="S383" s="132"/>
      <c r="T383" s="133"/>
      <c r="U383" s="134"/>
      <c r="V383" s="135"/>
      <c r="W383" s="181"/>
    </row>
    <row r="384" spans="1:24" ht="20.100000000000001" customHeight="1" x14ac:dyDescent="0.15">
      <c r="A384" s="149"/>
      <c r="B384" s="149"/>
      <c r="C384" s="166"/>
      <c r="D384" s="454">
        <f>D383+1</f>
        <v>2</v>
      </c>
      <c r="E384" s="35"/>
      <c r="F384" s="45"/>
      <c r="G384" s="45"/>
      <c r="H384" s="45"/>
      <c r="I384" s="45"/>
      <c r="J384" s="45"/>
      <c r="K384" s="45"/>
      <c r="L384" s="36"/>
      <c r="M384" s="124"/>
      <c r="N384" s="125"/>
      <c r="O384" s="125"/>
      <c r="P384" s="125"/>
      <c r="Q384" s="125"/>
      <c r="R384" s="125"/>
      <c r="S384" s="126"/>
      <c r="T384" s="127"/>
      <c r="U384" s="128"/>
      <c r="V384" s="129"/>
      <c r="W384" s="181"/>
    </row>
    <row r="385" spans="1:23" ht="20.100000000000001" customHeight="1" x14ac:dyDescent="0.15">
      <c r="A385" s="149"/>
      <c r="B385" s="149"/>
      <c r="C385" s="166"/>
      <c r="D385" s="454">
        <f t="shared" ref="D385:D392" si="2">D384+1</f>
        <v>3</v>
      </c>
      <c r="E385" s="35"/>
      <c r="F385" s="45"/>
      <c r="G385" s="45"/>
      <c r="H385" s="45"/>
      <c r="I385" s="45"/>
      <c r="J385" s="45"/>
      <c r="K385" s="45"/>
      <c r="L385" s="36"/>
      <c r="M385" s="124"/>
      <c r="N385" s="125"/>
      <c r="O385" s="125"/>
      <c r="P385" s="125"/>
      <c r="Q385" s="125"/>
      <c r="R385" s="125"/>
      <c r="S385" s="126"/>
      <c r="T385" s="127"/>
      <c r="U385" s="128"/>
      <c r="V385" s="129"/>
      <c r="W385" s="181"/>
    </row>
    <row r="386" spans="1:23" ht="20.100000000000001" customHeight="1" x14ac:dyDescent="0.15">
      <c r="A386" s="149"/>
      <c r="B386" s="149"/>
      <c r="C386" s="166"/>
      <c r="D386" s="454">
        <f t="shared" si="2"/>
        <v>4</v>
      </c>
      <c r="E386" s="35"/>
      <c r="F386" s="45"/>
      <c r="G386" s="45"/>
      <c r="H386" s="45"/>
      <c r="I386" s="45"/>
      <c r="J386" s="45"/>
      <c r="K386" s="45"/>
      <c r="L386" s="36"/>
      <c r="M386" s="124"/>
      <c r="N386" s="125"/>
      <c r="O386" s="125"/>
      <c r="P386" s="125"/>
      <c r="Q386" s="125"/>
      <c r="R386" s="125"/>
      <c r="S386" s="126"/>
      <c r="T386" s="127"/>
      <c r="U386" s="128"/>
      <c r="V386" s="129"/>
      <c r="W386" s="181"/>
    </row>
    <row r="387" spans="1:23" ht="20.100000000000001" customHeight="1" x14ac:dyDescent="0.15">
      <c r="A387" s="149"/>
      <c r="B387" s="149"/>
      <c r="C387" s="166"/>
      <c r="D387" s="454">
        <f t="shared" si="2"/>
        <v>5</v>
      </c>
      <c r="E387" s="35"/>
      <c r="F387" s="45"/>
      <c r="G387" s="45"/>
      <c r="H387" s="45"/>
      <c r="I387" s="45"/>
      <c r="J387" s="45"/>
      <c r="K387" s="45"/>
      <c r="L387" s="36"/>
      <c r="M387" s="124"/>
      <c r="N387" s="125"/>
      <c r="O387" s="125"/>
      <c r="P387" s="125"/>
      <c r="Q387" s="125"/>
      <c r="R387" s="125"/>
      <c r="S387" s="126"/>
      <c r="T387" s="127"/>
      <c r="U387" s="128"/>
      <c r="V387" s="129"/>
      <c r="W387" s="181"/>
    </row>
    <row r="388" spans="1:23" ht="20.100000000000001" customHeight="1" x14ac:dyDescent="0.15">
      <c r="A388" s="149"/>
      <c r="B388" s="149"/>
      <c r="C388" s="166"/>
      <c r="D388" s="454">
        <f t="shared" si="2"/>
        <v>6</v>
      </c>
      <c r="E388" s="35"/>
      <c r="F388" s="45"/>
      <c r="G388" s="45"/>
      <c r="H388" s="45"/>
      <c r="I388" s="45"/>
      <c r="J388" s="45"/>
      <c r="K388" s="45"/>
      <c r="L388" s="36"/>
      <c r="M388" s="124"/>
      <c r="N388" s="125"/>
      <c r="O388" s="125"/>
      <c r="P388" s="125"/>
      <c r="Q388" s="125"/>
      <c r="R388" s="125"/>
      <c r="S388" s="126"/>
      <c r="T388" s="127"/>
      <c r="U388" s="128"/>
      <c r="V388" s="129"/>
      <c r="W388" s="181"/>
    </row>
    <row r="389" spans="1:23" ht="20.100000000000001" customHeight="1" x14ac:dyDescent="0.15">
      <c r="A389" s="149"/>
      <c r="B389" s="149"/>
      <c r="C389" s="166"/>
      <c r="D389" s="454">
        <f t="shared" si="2"/>
        <v>7</v>
      </c>
      <c r="E389" s="35"/>
      <c r="F389" s="45"/>
      <c r="G389" s="45"/>
      <c r="H389" s="45"/>
      <c r="I389" s="45"/>
      <c r="J389" s="45"/>
      <c r="K389" s="45"/>
      <c r="L389" s="36"/>
      <c r="M389" s="124"/>
      <c r="N389" s="125"/>
      <c r="O389" s="125"/>
      <c r="P389" s="125"/>
      <c r="Q389" s="125"/>
      <c r="R389" s="125"/>
      <c r="S389" s="126"/>
      <c r="T389" s="127"/>
      <c r="U389" s="128"/>
      <c r="V389" s="129"/>
      <c r="W389" s="181"/>
    </row>
    <row r="390" spans="1:23" ht="20.100000000000001" customHeight="1" x14ac:dyDescent="0.15">
      <c r="A390" s="149"/>
      <c r="B390" s="149"/>
      <c r="C390" s="166"/>
      <c r="D390" s="454">
        <f t="shared" si="2"/>
        <v>8</v>
      </c>
      <c r="E390" s="35"/>
      <c r="F390" s="45"/>
      <c r="G390" s="45"/>
      <c r="H390" s="45"/>
      <c r="I390" s="45"/>
      <c r="J390" s="45"/>
      <c r="K390" s="45"/>
      <c r="L390" s="36"/>
      <c r="M390" s="124"/>
      <c r="N390" s="125"/>
      <c r="O390" s="125"/>
      <c r="P390" s="125"/>
      <c r="Q390" s="125"/>
      <c r="R390" s="125"/>
      <c r="S390" s="126"/>
      <c r="T390" s="127"/>
      <c r="U390" s="128"/>
      <c r="V390" s="129"/>
      <c r="W390" s="181"/>
    </row>
    <row r="391" spans="1:23" ht="20.100000000000001" customHeight="1" x14ac:dyDescent="0.15">
      <c r="A391" s="149"/>
      <c r="B391" s="149"/>
      <c r="C391" s="166"/>
      <c r="D391" s="454">
        <f t="shared" si="2"/>
        <v>9</v>
      </c>
      <c r="E391" s="35"/>
      <c r="F391" s="45"/>
      <c r="G391" s="45"/>
      <c r="H391" s="45"/>
      <c r="I391" s="45"/>
      <c r="J391" s="45"/>
      <c r="K391" s="45"/>
      <c r="L391" s="36"/>
      <c r="M391" s="124"/>
      <c r="N391" s="125"/>
      <c r="O391" s="125"/>
      <c r="P391" s="125"/>
      <c r="Q391" s="125"/>
      <c r="R391" s="125"/>
      <c r="S391" s="126"/>
      <c r="T391" s="127"/>
      <c r="U391" s="128"/>
      <c r="V391" s="129"/>
      <c r="W391" s="181"/>
    </row>
    <row r="392" spans="1:23" ht="20.100000000000001" customHeight="1" x14ac:dyDescent="0.15">
      <c r="A392" s="149"/>
      <c r="B392" s="149"/>
      <c r="C392" s="166"/>
      <c r="D392" s="454">
        <f t="shared" si="2"/>
        <v>10</v>
      </c>
      <c r="E392" s="35"/>
      <c r="F392" s="45"/>
      <c r="G392" s="45"/>
      <c r="H392" s="45"/>
      <c r="I392" s="45"/>
      <c r="J392" s="45"/>
      <c r="K392" s="45"/>
      <c r="L392" s="36"/>
      <c r="M392" s="124"/>
      <c r="N392" s="125"/>
      <c r="O392" s="125"/>
      <c r="P392" s="125"/>
      <c r="Q392" s="125"/>
      <c r="R392" s="125"/>
      <c r="S392" s="126"/>
      <c r="T392" s="127"/>
      <c r="U392" s="128"/>
      <c r="V392" s="129"/>
      <c r="W392" s="181"/>
    </row>
    <row r="393" spans="1:23" ht="20.100000000000001" customHeight="1" x14ac:dyDescent="0.15">
      <c r="A393" s="149"/>
      <c r="B393" s="149"/>
      <c r="C393" s="166"/>
      <c r="D393" s="455">
        <f>D392+1</f>
        <v>11</v>
      </c>
      <c r="E393" s="31"/>
      <c r="F393" s="138"/>
      <c r="G393" s="138"/>
      <c r="H393" s="138"/>
      <c r="I393" s="138"/>
      <c r="J393" s="138"/>
      <c r="K393" s="138"/>
      <c r="L393" s="32"/>
      <c r="M393" s="139"/>
      <c r="N393" s="140"/>
      <c r="O393" s="140"/>
      <c r="P393" s="140"/>
      <c r="Q393" s="140"/>
      <c r="R393" s="140"/>
      <c r="S393" s="141"/>
      <c r="T393" s="94"/>
      <c r="U393" s="95"/>
      <c r="V393" s="96"/>
      <c r="W393" s="181"/>
    </row>
    <row r="394" spans="1:23" ht="20.100000000000001" customHeight="1" x14ac:dyDescent="0.15">
      <c r="A394" s="149"/>
      <c r="B394" s="149"/>
      <c r="C394" s="166"/>
      <c r="U394" s="170"/>
      <c r="W394" s="181"/>
    </row>
    <row r="395" spans="1:23" ht="20.100000000000001" customHeight="1" x14ac:dyDescent="0.15">
      <c r="A395" s="149"/>
      <c r="B395" s="149"/>
      <c r="C395" s="182"/>
      <c r="D395" s="183"/>
      <c r="E395" s="183"/>
      <c r="F395" s="183"/>
      <c r="G395" s="183"/>
      <c r="H395" s="183"/>
      <c r="I395" s="183"/>
      <c r="J395" s="183"/>
      <c r="K395" s="183"/>
      <c r="L395" s="183"/>
      <c r="M395" s="456"/>
      <c r="N395" s="183"/>
      <c r="O395" s="457"/>
      <c r="P395" s="458"/>
      <c r="Q395" s="458"/>
      <c r="R395" s="458"/>
      <c r="S395" s="459"/>
      <c r="T395" s="184"/>
      <c r="U395" s="183"/>
      <c r="V395" s="264"/>
      <c r="W395" s="441"/>
    </row>
    <row r="396" spans="1:23" ht="20.100000000000001" customHeight="1" x14ac:dyDescent="0.15">
      <c r="A396" s="149"/>
      <c r="B396" s="149"/>
      <c r="C396" s="170"/>
      <c r="D396" s="170"/>
      <c r="E396" s="170"/>
      <c r="F396" s="170"/>
      <c r="G396" s="170"/>
      <c r="H396" s="170"/>
      <c r="I396" s="442"/>
      <c r="J396" s="180"/>
      <c r="K396" s="180"/>
      <c r="L396" s="180"/>
      <c r="M396" s="180"/>
      <c r="N396" s="180"/>
      <c r="O396" s="180"/>
      <c r="P396" s="180"/>
      <c r="Q396" s="180"/>
      <c r="R396" s="180"/>
      <c r="S396" s="180"/>
      <c r="T396" s="180"/>
      <c r="U396" s="180"/>
      <c r="V396" s="170"/>
    </row>
    <row r="397" spans="1:23" ht="20.100000000000001" customHeight="1" x14ac:dyDescent="0.15">
      <c r="A397" s="149"/>
      <c r="B397" s="149"/>
      <c r="C397" s="170"/>
      <c r="D397" s="170"/>
      <c r="E397" s="170"/>
      <c r="F397" s="170"/>
      <c r="G397" s="170"/>
      <c r="H397" s="170"/>
      <c r="I397" s="442"/>
      <c r="J397" s="180"/>
      <c r="K397" s="180"/>
      <c r="L397" s="180"/>
      <c r="M397" s="180"/>
      <c r="N397" s="180"/>
      <c r="O397" s="180"/>
      <c r="P397" s="180"/>
      <c r="Q397" s="180"/>
      <c r="R397" s="180"/>
      <c r="S397" s="180"/>
      <c r="T397" s="180"/>
      <c r="U397" s="180"/>
      <c r="V397" s="170"/>
    </row>
    <row r="398" spans="1:23" ht="20.100000000000001" customHeight="1" x14ac:dyDescent="0.15">
      <c r="A398" s="149"/>
      <c r="B398" s="149"/>
      <c r="C398" s="186" t="s">
        <v>46</v>
      </c>
      <c r="D398" s="187"/>
      <c r="E398" s="187"/>
      <c r="F398" s="187"/>
      <c r="G398" s="187"/>
      <c r="H398" s="188"/>
      <c r="I398" s="202"/>
    </row>
    <row r="399" spans="1:23" ht="20.100000000000001" customHeight="1" x14ac:dyDescent="0.15">
      <c r="A399" s="149"/>
      <c r="B399" s="149"/>
      <c r="C399" s="166"/>
      <c r="D399" s="167"/>
      <c r="E399" s="167"/>
      <c r="F399" s="167"/>
      <c r="G399" s="167"/>
      <c r="H399" s="167"/>
      <c r="I399" s="460"/>
      <c r="J399" s="168"/>
      <c r="K399" s="168"/>
      <c r="L399" s="168"/>
      <c r="M399" s="168"/>
      <c r="N399" s="168"/>
      <c r="O399" s="168"/>
      <c r="P399" s="168"/>
      <c r="Q399" s="168"/>
      <c r="R399" s="168"/>
      <c r="S399" s="168"/>
      <c r="T399" s="168"/>
      <c r="U399" s="168"/>
      <c r="V399" s="168"/>
      <c r="W399" s="267"/>
    </row>
    <row r="400" spans="1:23" ht="20.100000000000001" customHeight="1" x14ac:dyDescent="0.15">
      <c r="A400" s="149">
        <f>IF(SUM(役員情報入力シート!A9:A58)&gt;0, 1001, 0)</f>
        <v>1001</v>
      </c>
      <c r="B400" s="465"/>
      <c r="C400" s="172"/>
      <c r="D400" s="201" t="s">
        <v>65</v>
      </c>
      <c r="E400" s="170"/>
      <c r="F400" s="170"/>
      <c r="G400" s="170"/>
      <c r="H400" s="170"/>
      <c r="I400" s="191"/>
      <c r="J400" s="180"/>
      <c r="K400" s="180"/>
      <c r="L400" s="180"/>
      <c r="M400" s="180"/>
      <c r="N400" s="180"/>
      <c r="O400" s="180"/>
      <c r="P400" s="180"/>
      <c r="Q400" s="180"/>
      <c r="R400" s="180"/>
      <c r="S400" s="180"/>
      <c r="T400" s="180"/>
      <c r="U400" s="180"/>
      <c r="V400" s="170"/>
      <c r="W400" s="181"/>
    </row>
    <row r="401" spans="1:23" ht="20.100000000000001" customHeight="1" x14ac:dyDescent="0.15">
      <c r="A401" s="149"/>
      <c r="B401" s="149"/>
      <c r="C401" s="182"/>
      <c r="D401" s="183"/>
      <c r="E401" s="183"/>
      <c r="F401" s="183"/>
      <c r="G401" s="183"/>
      <c r="H401" s="183"/>
      <c r="I401" s="461"/>
      <c r="J401" s="184"/>
      <c r="K401" s="184"/>
      <c r="L401" s="184"/>
      <c r="M401" s="184"/>
      <c r="N401" s="184"/>
      <c r="O401" s="184"/>
      <c r="P401" s="184"/>
      <c r="Q401" s="184"/>
      <c r="R401" s="184"/>
      <c r="S401" s="184"/>
      <c r="T401" s="184"/>
      <c r="U401" s="184"/>
      <c r="V401" s="183"/>
      <c r="W401" s="441"/>
    </row>
    <row r="402" spans="1:23" ht="15" customHeight="1" x14ac:dyDescent="0.15">
      <c r="A402" s="149"/>
      <c r="B402" s="149"/>
      <c r="C402" s="170"/>
      <c r="D402" s="170"/>
      <c r="E402" s="170"/>
      <c r="F402" s="170"/>
      <c r="G402" s="170"/>
      <c r="H402" s="170"/>
      <c r="I402" s="442"/>
      <c r="J402" s="180"/>
      <c r="K402" s="180"/>
      <c r="L402" s="180"/>
      <c r="M402" s="180"/>
      <c r="N402" s="180"/>
      <c r="O402" s="180"/>
      <c r="P402" s="180"/>
      <c r="Q402" s="180"/>
      <c r="R402" s="180"/>
      <c r="S402" s="180"/>
      <c r="T402" s="180"/>
      <c r="U402" s="180"/>
      <c r="V402" s="170"/>
    </row>
  </sheetData>
  <sheetProtection algorithmName="SHA-512" hashValue="ul5VU5M3/2/qPjSsyhIfliEL5K0D/6tR+dMUF+F5A+MKsEo2KpEbkyx2tRnhBRpDyoXTJbHWATMlnRKzTPLsTQ==" saltValue="XlAUOe56A+OfPBIUvOxm0Q==" spinCount="100000" sheet="1" objects="1" scenarios="1"/>
  <dataConsolidate/>
  <mergeCells count="588">
    <mergeCell ref="L211:P211"/>
    <mergeCell ref="Q211:T211"/>
    <mergeCell ref="U211:V211"/>
    <mergeCell ref="E392:L392"/>
    <mergeCell ref="M392:S392"/>
    <mergeCell ref="T392:V392"/>
    <mergeCell ref="E393:L393"/>
    <mergeCell ref="M393:S393"/>
    <mergeCell ref="T393:V393"/>
    <mergeCell ref="E389:L389"/>
    <mergeCell ref="M389:S389"/>
    <mergeCell ref="T389:V389"/>
    <mergeCell ref="E390:L390"/>
    <mergeCell ref="M390:S390"/>
    <mergeCell ref="T390:V390"/>
    <mergeCell ref="E391:L391"/>
    <mergeCell ref="M391:S391"/>
    <mergeCell ref="T391:V391"/>
    <mergeCell ref="E386:L386"/>
    <mergeCell ref="M386:S386"/>
    <mergeCell ref="T386:V386"/>
    <mergeCell ref="E387:L387"/>
    <mergeCell ref="M387:S387"/>
    <mergeCell ref="T387:V387"/>
    <mergeCell ref="E388:L388"/>
    <mergeCell ref="M388:S388"/>
    <mergeCell ref="T388:V388"/>
    <mergeCell ref="E383:L383"/>
    <mergeCell ref="M383:S383"/>
    <mergeCell ref="T383:V383"/>
    <mergeCell ref="E384:L384"/>
    <mergeCell ref="M384:S384"/>
    <mergeCell ref="T384:V384"/>
    <mergeCell ref="E385:L385"/>
    <mergeCell ref="M385:S385"/>
    <mergeCell ref="T385:V385"/>
    <mergeCell ref="P327:V332"/>
    <mergeCell ref="P333:V333"/>
    <mergeCell ref="P337:V337"/>
    <mergeCell ref="P334:V336"/>
    <mergeCell ref="C379:H379"/>
    <mergeCell ref="D381:V381"/>
    <mergeCell ref="E382:L382"/>
    <mergeCell ref="M382:S382"/>
    <mergeCell ref="T382:V382"/>
    <mergeCell ref="E374:F374"/>
    <mergeCell ref="G374:K374"/>
    <mergeCell ref="M374:P374"/>
    <mergeCell ref="Q374:R374"/>
    <mergeCell ref="S374:T374"/>
    <mergeCell ref="S371:T371"/>
    <mergeCell ref="E372:F372"/>
    <mergeCell ref="G372:K372"/>
    <mergeCell ref="M372:P372"/>
    <mergeCell ref="Q372:R372"/>
    <mergeCell ref="S372:T372"/>
    <mergeCell ref="E373:F373"/>
    <mergeCell ref="G373:K373"/>
    <mergeCell ref="M373:P373"/>
    <mergeCell ref="Q373:R373"/>
    <mergeCell ref="S373:T373"/>
    <mergeCell ref="E371:F371"/>
    <mergeCell ref="G371:K371"/>
    <mergeCell ref="M371:P371"/>
    <mergeCell ref="Q371:R371"/>
    <mergeCell ref="I24:V24"/>
    <mergeCell ref="E209:K209"/>
    <mergeCell ref="E210:K210"/>
    <mergeCell ref="G369:K369"/>
    <mergeCell ref="M369:P369"/>
    <mergeCell ref="Q369:R369"/>
    <mergeCell ref="S369:T369"/>
    <mergeCell ref="E370:F370"/>
    <mergeCell ref="G370:K370"/>
    <mergeCell ref="M370:P370"/>
    <mergeCell ref="Q370:R370"/>
    <mergeCell ref="S370:T370"/>
    <mergeCell ref="C365:H365"/>
    <mergeCell ref="D368:V368"/>
    <mergeCell ref="E369:F369"/>
    <mergeCell ref="P338:V339"/>
    <mergeCell ref="P340:V340"/>
    <mergeCell ref="P341:V344"/>
    <mergeCell ref="P346:V346"/>
    <mergeCell ref="P347:V359"/>
    <mergeCell ref="P360:V360"/>
    <mergeCell ref="P314:V316"/>
    <mergeCell ref="P317:V317"/>
    <mergeCell ref="I79:V79"/>
    <mergeCell ref="I85:M85"/>
    <mergeCell ref="D111:V111"/>
    <mergeCell ref="Q210:T210"/>
    <mergeCell ref="I112:V112"/>
    <mergeCell ref="E226:M226"/>
    <mergeCell ref="D235:V235"/>
    <mergeCell ref="I157:V157"/>
    <mergeCell ref="I159:M159"/>
    <mergeCell ref="I191:M191"/>
    <mergeCell ref="U209:V209"/>
    <mergeCell ref="C201:H201"/>
    <mergeCell ref="E177:H177"/>
    <mergeCell ref="I177:M177"/>
    <mergeCell ref="E178:H178"/>
    <mergeCell ref="I178:M178"/>
    <mergeCell ref="E180:H180"/>
    <mergeCell ref="E182:H182"/>
    <mergeCell ref="P326:V326"/>
    <mergeCell ref="I182:M182"/>
    <mergeCell ref="C398:H398"/>
    <mergeCell ref="V1:W1"/>
    <mergeCell ref="L209:P209"/>
    <mergeCell ref="Q209:T209"/>
    <mergeCell ref="I204:M204"/>
    <mergeCell ref="O204:Q204"/>
    <mergeCell ref="I206:M206"/>
    <mergeCell ref="O206:Q206"/>
    <mergeCell ref="I120:M120"/>
    <mergeCell ref="I155:V155"/>
    <mergeCell ref="I122:V122"/>
    <mergeCell ref="C146:H146"/>
    <mergeCell ref="I149:M149"/>
    <mergeCell ref="J171:V171"/>
    <mergeCell ref="I187:M187"/>
    <mergeCell ref="I188:M188"/>
    <mergeCell ref="I32:V32"/>
    <mergeCell ref="I40:M40"/>
    <mergeCell ref="I38:V38"/>
    <mergeCell ref="C13:H13"/>
    <mergeCell ref="I22:V22"/>
    <mergeCell ref="I30:V30"/>
    <mergeCell ref="I189:M189"/>
    <mergeCell ref="I190:M190"/>
    <mergeCell ref="I63:M63"/>
    <mergeCell ref="I114:V114"/>
    <mergeCell ref="J76:V76"/>
    <mergeCell ref="J74:V74"/>
    <mergeCell ref="I77:V77"/>
    <mergeCell ref="I116:V116"/>
    <mergeCell ref="I118:M118"/>
    <mergeCell ref="I75:V75"/>
    <mergeCell ref="I73:V73"/>
    <mergeCell ref="I71:V71"/>
    <mergeCell ref="I81:V81"/>
    <mergeCell ref="I83:M83"/>
    <mergeCell ref="C3:V3"/>
    <mergeCell ref="E173:H173"/>
    <mergeCell ref="I173:M173"/>
    <mergeCell ref="E174:H174"/>
    <mergeCell ref="I174:M174"/>
    <mergeCell ref="E175:H175"/>
    <mergeCell ref="I175:M175"/>
    <mergeCell ref="E176:H176"/>
    <mergeCell ref="I176:M176"/>
    <mergeCell ref="I36:M36"/>
    <mergeCell ref="C60:H60"/>
    <mergeCell ref="I34:M34"/>
    <mergeCell ref="I20:M20"/>
    <mergeCell ref="I151:M151"/>
    <mergeCell ref="I161:M161"/>
    <mergeCell ref="I153:V153"/>
    <mergeCell ref="C166:H166"/>
    <mergeCell ref="I168:M168"/>
    <mergeCell ref="I170:M170"/>
    <mergeCell ref="C109:H109"/>
    <mergeCell ref="I87:V87"/>
    <mergeCell ref="I26:V26"/>
    <mergeCell ref="I28:V28"/>
    <mergeCell ref="I69:M69"/>
    <mergeCell ref="E183:H183"/>
    <mergeCell ref="I183:M183"/>
    <mergeCell ref="D327:D333"/>
    <mergeCell ref="P301:V312"/>
    <mergeCell ref="P313:V313"/>
    <mergeCell ref="E184:H184"/>
    <mergeCell ref="E185:H185"/>
    <mergeCell ref="I184:L184"/>
    <mergeCell ref="E187:H187"/>
    <mergeCell ref="E188:H188"/>
    <mergeCell ref="E189:H189"/>
    <mergeCell ref="E190:H190"/>
    <mergeCell ref="E191:H191"/>
    <mergeCell ref="L210:P210"/>
    <mergeCell ref="U210:V210"/>
    <mergeCell ref="C233:H233"/>
    <mergeCell ref="E212:K212"/>
    <mergeCell ref="L212:P212"/>
    <mergeCell ref="Q212:T212"/>
    <mergeCell ref="U212:V212"/>
    <mergeCell ref="I193:M193"/>
    <mergeCell ref="E197:V197"/>
    <mergeCell ref="D237:V237"/>
    <mergeCell ref="C216:H216"/>
    <mergeCell ref="P318:V324"/>
    <mergeCell ref="P325:V325"/>
    <mergeCell ref="D334:D337"/>
    <mergeCell ref="D338:D340"/>
    <mergeCell ref="D341:D346"/>
    <mergeCell ref="D347:D360"/>
    <mergeCell ref="L296:M296"/>
    <mergeCell ref="L297:M297"/>
    <mergeCell ref="L298:M298"/>
    <mergeCell ref="L299:M299"/>
    <mergeCell ref="L300:M300"/>
    <mergeCell ref="L301:M301"/>
    <mergeCell ref="L302:M302"/>
    <mergeCell ref="L303:M303"/>
    <mergeCell ref="L304:M304"/>
    <mergeCell ref="L305:M305"/>
    <mergeCell ref="L306:M306"/>
    <mergeCell ref="L307:M307"/>
    <mergeCell ref="L308:M308"/>
    <mergeCell ref="L309:M309"/>
    <mergeCell ref="L310:M310"/>
    <mergeCell ref="D297:D300"/>
    <mergeCell ref="P345:V345"/>
    <mergeCell ref="D301:D313"/>
    <mergeCell ref="D314:D317"/>
    <mergeCell ref="D318:D326"/>
    <mergeCell ref="L311:M311"/>
    <mergeCell ref="L312:M312"/>
    <mergeCell ref="L313:M313"/>
    <mergeCell ref="L314:M314"/>
    <mergeCell ref="L315:M315"/>
    <mergeCell ref="L316:M316"/>
    <mergeCell ref="L317:M317"/>
    <mergeCell ref="L318:M318"/>
    <mergeCell ref="L319:M319"/>
    <mergeCell ref="L320:M320"/>
    <mergeCell ref="L321:M321"/>
    <mergeCell ref="L322:M322"/>
    <mergeCell ref="L323:M323"/>
    <mergeCell ref="L324:M324"/>
    <mergeCell ref="L325:M325"/>
    <mergeCell ref="L326:M326"/>
    <mergeCell ref="F326:K326"/>
    <mergeCell ref="F306:K306"/>
    <mergeCell ref="F307:K307"/>
    <mergeCell ref="F308:K308"/>
    <mergeCell ref="F309:K309"/>
    <mergeCell ref="F310:K310"/>
    <mergeCell ref="L327:M327"/>
    <mergeCell ref="L328:M328"/>
    <mergeCell ref="L329:M329"/>
    <mergeCell ref="L330:M330"/>
    <mergeCell ref="F311:K311"/>
    <mergeCell ref="F312:K312"/>
    <mergeCell ref="F313:K313"/>
    <mergeCell ref="F314:K314"/>
    <mergeCell ref="F315:K315"/>
    <mergeCell ref="F316:K316"/>
    <mergeCell ref="F317:K317"/>
    <mergeCell ref="F318:K318"/>
    <mergeCell ref="F319:K319"/>
    <mergeCell ref="F320:K320"/>
    <mergeCell ref="F321:K321"/>
    <mergeCell ref="F322:K322"/>
    <mergeCell ref="F323:K323"/>
    <mergeCell ref="F324:K324"/>
    <mergeCell ref="F325:K325"/>
    <mergeCell ref="L331:M331"/>
    <mergeCell ref="L332:M332"/>
    <mergeCell ref="L333:M333"/>
    <mergeCell ref="L334:M334"/>
    <mergeCell ref="L335:M335"/>
    <mergeCell ref="L336:M336"/>
    <mergeCell ref="L337:M337"/>
    <mergeCell ref="L349:M349"/>
    <mergeCell ref="L350:M350"/>
    <mergeCell ref="L351:M351"/>
    <mergeCell ref="L352:M352"/>
    <mergeCell ref="L353:M353"/>
    <mergeCell ref="L354:M354"/>
    <mergeCell ref="L355:M355"/>
    <mergeCell ref="L338:M338"/>
    <mergeCell ref="L339:M339"/>
    <mergeCell ref="L340:M340"/>
    <mergeCell ref="L341:M341"/>
    <mergeCell ref="L342:M342"/>
    <mergeCell ref="L343:M343"/>
    <mergeCell ref="L344:M344"/>
    <mergeCell ref="L345:M345"/>
    <mergeCell ref="L346:M346"/>
    <mergeCell ref="L356:M356"/>
    <mergeCell ref="L357:M357"/>
    <mergeCell ref="L358:M358"/>
    <mergeCell ref="L359:M359"/>
    <mergeCell ref="L360:M360"/>
    <mergeCell ref="L347:M347"/>
    <mergeCell ref="L348:M348"/>
    <mergeCell ref="N296:O296"/>
    <mergeCell ref="N297:O297"/>
    <mergeCell ref="N298:O298"/>
    <mergeCell ref="N299:O299"/>
    <mergeCell ref="N300:O300"/>
    <mergeCell ref="N301:O301"/>
    <mergeCell ref="N302:O302"/>
    <mergeCell ref="N303:O303"/>
    <mergeCell ref="N304:O304"/>
    <mergeCell ref="N305:O305"/>
    <mergeCell ref="N306:O306"/>
    <mergeCell ref="N307:O307"/>
    <mergeCell ref="N308:O308"/>
    <mergeCell ref="N309:O309"/>
    <mergeCell ref="N310:O310"/>
    <mergeCell ref="N311:O311"/>
    <mergeCell ref="N312:O312"/>
    <mergeCell ref="N313:O313"/>
    <mergeCell ref="N314:O314"/>
    <mergeCell ref="N315:O315"/>
    <mergeCell ref="N316:O316"/>
    <mergeCell ref="N317:O317"/>
    <mergeCell ref="N318:O318"/>
    <mergeCell ref="N319:O319"/>
    <mergeCell ref="N320:O320"/>
    <mergeCell ref="N321:O321"/>
    <mergeCell ref="N322:O322"/>
    <mergeCell ref="N323:O323"/>
    <mergeCell ref="N324:O324"/>
    <mergeCell ref="N325:O325"/>
    <mergeCell ref="N326:O326"/>
    <mergeCell ref="N327:O327"/>
    <mergeCell ref="N344:O344"/>
    <mergeCell ref="N345:O345"/>
    <mergeCell ref="N328:O328"/>
    <mergeCell ref="N329:O329"/>
    <mergeCell ref="N330:O330"/>
    <mergeCell ref="N331:O331"/>
    <mergeCell ref="N332:O332"/>
    <mergeCell ref="N333:O333"/>
    <mergeCell ref="N334:O334"/>
    <mergeCell ref="N335:O335"/>
    <mergeCell ref="N336:O336"/>
    <mergeCell ref="N355:O355"/>
    <mergeCell ref="N356:O356"/>
    <mergeCell ref="N357:O357"/>
    <mergeCell ref="N358:O358"/>
    <mergeCell ref="N359:O359"/>
    <mergeCell ref="N360:O360"/>
    <mergeCell ref="P297:V299"/>
    <mergeCell ref="P300:V300"/>
    <mergeCell ref="N346:O346"/>
    <mergeCell ref="N347:O347"/>
    <mergeCell ref="N348:O348"/>
    <mergeCell ref="N349:O349"/>
    <mergeCell ref="N350:O350"/>
    <mergeCell ref="N351:O351"/>
    <mergeCell ref="N352:O352"/>
    <mergeCell ref="N353:O353"/>
    <mergeCell ref="N354:O354"/>
    <mergeCell ref="N337:O337"/>
    <mergeCell ref="N338:O338"/>
    <mergeCell ref="N339:O339"/>
    <mergeCell ref="N340:O340"/>
    <mergeCell ref="N341:O341"/>
    <mergeCell ref="N342:O342"/>
    <mergeCell ref="N343:O343"/>
    <mergeCell ref="F297:K297"/>
    <mergeCell ref="F298:K298"/>
    <mergeCell ref="F299:K299"/>
    <mergeCell ref="F300:K300"/>
    <mergeCell ref="F301:K301"/>
    <mergeCell ref="F302:K302"/>
    <mergeCell ref="F303:K303"/>
    <mergeCell ref="F304:K304"/>
    <mergeCell ref="F305:K305"/>
    <mergeCell ref="F327:K327"/>
    <mergeCell ref="F328:K328"/>
    <mergeCell ref="F329:K329"/>
    <mergeCell ref="F330:K330"/>
    <mergeCell ref="F331:K331"/>
    <mergeCell ref="F332:K332"/>
    <mergeCell ref="F350:K350"/>
    <mergeCell ref="F333:K333"/>
    <mergeCell ref="F334:K334"/>
    <mergeCell ref="F335:K335"/>
    <mergeCell ref="F336:K336"/>
    <mergeCell ref="F337:K337"/>
    <mergeCell ref="F338:K338"/>
    <mergeCell ref="F339:K339"/>
    <mergeCell ref="F340:K340"/>
    <mergeCell ref="F341:K341"/>
    <mergeCell ref="Q238:V238"/>
    <mergeCell ref="D239:D264"/>
    <mergeCell ref="Q239:V239"/>
    <mergeCell ref="Q240:V240"/>
    <mergeCell ref="Q241:V241"/>
    <mergeCell ref="Q242:V242"/>
    <mergeCell ref="F360:K360"/>
    <mergeCell ref="F351:K351"/>
    <mergeCell ref="F352:K352"/>
    <mergeCell ref="F353:K353"/>
    <mergeCell ref="F354:K354"/>
    <mergeCell ref="F355:K355"/>
    <mergeCell ref="F356:K356"/>
    <mergeCell ref="F357:K357"/>
    <mergeCell ref="F358:K358"/>
    <mergeCell ref="F359:K359"/>
    <mergeCell ref="F342:K342"/>
    <mergeCell ref="F343:K343"/>
    <mergeCell ref="F344:K344"/>
    <mergeCell ref="F345:K345"/>
    <mergeCell ref="F346:K346"/>
    <mergeCell ref="F347:K347"/>
    <mergeCell ref="F348:K348"/>
    <mergeCell ref="F349:K349"/>
    <mergeCell ref="Q246:V246"/>
    <mergeCell ref="Q247:V247"/>
    <mergeCell ref="Q248:V248"/>
    <mergeCell ref="F248:M248"/>
    <mergeCell ref="O246:P246"/>
    <mergeCell ref="O247:P247"/>
    <mergeCell ref="O248:P248"/>
    <mergeCell ref="Q243:V243"/>
    <mergeCell ref="Q244:V244"/>
    <mergeCell ref="Q245:V245"/>
    <mergeCell ref="Q249:V249"/>
    <mergeCell ref="Q250:V250"/>
    <mergeCell ref="Q251:V251"/>
    <mergeCell ref="F249:M249"/>
    <mergeCell ref="F250:M250"/>
    <mergeCell ref="F251:M251"/>
    <mergeCell ref="O249:P249"/>
    <mergeCell ref="O250:P250"/>
    <mergeCell ref="O251:P251"/>
    <mergeCell ref="Q252:V252"/>
    <mergeCell ref="Q253:V253"/>
    <mergeCell ref="Q254:V254"/>
    <mergeCell ref="F252:M252"/>
    <mergeCell ref="F253:M253"/>
    <mergeCell ref="F254:M254"/>
    <mergeCell ref="O252:P252"/>
    <mergeCell ref="O253:P253"/>
    <mergeCell ref="O254:P254"/>
    <mergeCell ref="Q255:V255"/>
    <mergeCell ref="Q256:V256"/>
    <mergeCell ref="Q257:V257"/>
    <mergeCell ref="F255:M255"/>
    <mergeCell ref="F256:M256"/>
    <mergeCell ref="F257:M257"/>
    <mergeCell ref="O255:P255"/>
    <mergeCell ref="O256:P256"/>
    <mergeCell ref="O257:P257"/>
    <mergeCell ref="Q258:V258"/>
    <mergeCell ref="Q259:V259"/>
    <mergeCell ref="Q260:V260"/>
    <mergeCell ref="F258:M258"/>
    <mergeCell ref="F259:M259"/>
    <mergeCell ref="F260:M260"/>
    <mergeCell ref="O258:P258"/>
    <mergeCell ref="O259:P259"/>
    <mergeCell ref="O260:P260"/>
    <mergeCell ref="Q264:V264"/>
    <mergeCell ref="D265:D290"/>
    <mergeCell ref="Q265:V265"/>
    <mergeCell ref="Q266:V266"/>
    <mergeCell ref="Q267:V267"/>
    <mergeCell ref="Q268:V268"/>
    <mergeCell ref="Q261:V261"/>
    <mergeCell ref="Q262:V262"/>
    <mergeCell ref="Q263:V263"/>
    <mergeCell ref="F261:M261"/>
    <mergeCell ref="F262:M262"/>
    <mergeCell ref="F263:M263"/>
    <mergeCell ref="O261:P261"/>
    <mergeCell ref="O262:P262"/>
    <mergeCell ref="O263:P263"/>
    <mergeCell ref="Q272:V272"/>
    <mergeCell ref="Q273:V273"/>
    <mergeCell ref="Q274:V274"/>
    <mergeCell ref="F273:M273"/>
    <mergeCell ref="F274:M274"/>
    <mergeCell ref="O273:P273"/>
    <mergeCell ref="O274:P274"/>
    <mergeCell ref="Q269:V269"/>
    <mergeCell ref="Q270:V270"/>
    <mergeCell ref="Q271:V271"/>
    <mergeCell ref="Q275:V275"/>
    <mergeCell ref="Q276:V276"/>
    <mergeCell ref="Q277:V277"/>
    <mergeCell ref="F275:M275"/>
    <mergeCell ref="F276:M276"/>
    <mergeCell ref="F277:M277"/>
    <mergeCell ref="O275:P275"/>
    <mergeCell ref="O276:P276"/>
    <mergeCell ref="O277:P277"/>
    <mergeCell ref="O271:P271"/>
    <mergeCell ref="O272:P272"/>
    <mergeCell ref="F271:M271"/>
    <mergeCell ref="F272:M272"/>
    <mergeCell ref="Q278:V278"/>
    <mergeCell ref="Q279:V279"/>
    <mergeCell ref="Q280:V280"/>
    <mergeCell ref="F278:M278"/>
    <mergeCell ref="F279:M279"/>
    <mergeCell ref="F280:M280"/>
    <mergeCell ref="O278:P278"/>
    <mergeCell ref="O279:P279"/>
    <mergeCell ref="O280:P280"/>
    <mergeCell ref="Q281:V281"/>
    <mergeCell ref="Q282:V282"/>
    <mergeCell ref="Q283:V283"/>
    <mergeCell ref="F281:M281"/>
    <mergeCell ref="F282:M282"/>
    <mergeCell ref="F283:M283"/>
    <mergeCell ref="O281:P281"/>
    <mergeCell ref="O282:P282"/>
    <mergeCell ref="O283:P283"/>
    <mergeCell ref="Q284:V284"/>
    <mergeCell ref="Q285:V285"/>
    <mergeCell ref="Q286:V286"/>
    <mergeCell ref="F284:M284"/>
    <mergeCell ref="F285:M285"/>
    <mergeCell ref="F286:M286"/>
    <mergeCell ref="O284:P284"/>
    <mergeCell ref="O285:P285"/>
    <mergeCell ref="O286:P286"/>
    <mergeCell ref="D295:V295"/>
    <mergeCell ref="Q287:V287"/>
    <mergeCell ref="Q288:V288"/>
    <mergeCell ref="Q289:V289"/>
    <mergeCell ref="F287:M287"/>
    <mergeCell ref="F288:M288"/>
    <mergeCell ref="F289:M289"/>
    <mergeCell ref="O287:P287"/>
    <mergeCell ref="O288:P288"/>
    <mergeCell ref="O289:P289"/>
    <mergeCell ref="Q290:V290"/>
    <mergeCell ref="D291:D292"/>
    <mergeCell ref="Q291:V291"/>
    <mergeCell ref="Q292:V292"/>
    <mergeCell ref="F290:M290"/>
    <mergeCell ref="F291:M291"/>
    <mergeCell ref="F292:M292"/>
    <mergeCell ref="O290:P290"/>
    <mergeCell ref="O291:P291"/>
    <mergeCell ref="O292:P292"/>
    <mergeCell ref="F264:M264"/>
    <mergeCell ref="F265:M265"/>
    <mergeCell ref="F266:M266"/>
    <mergeCell ref="F267:M267"/>
    <mergeCell ref="F268:M268"/>
    <mergeCell ref="F269:M269"/>
    <mergeCell ref="F270:M270"/>
    <mergeCell ref="O238:P238"/>
    <mergeCell ref="O239:P239"/>
    <mergeCell ref="O240:P240"/>
    <mergeCell ref="O241:P241"/>
    <mergeCell ref="O242:P242"/>
    <mergeCell ref="O243:P243"/>
    <mergeCell ref="O244:P244"/>
    <mergeCell ref="O245:P245"/>
    <mergeCell ref="F239:M239"/>
    <mergeCell ref="F240:M240"/>
    <mergeCell ref="F241:M241"/>
    <mergeCell ref="F242:M242"/>
    <mergeCell ref="D219:M219"/>
    <mergeCell ref="N219:O219"/>
    <mergeCell ref="E220:M220"/>
    <mergeCell ref="E221:M221"/>
    <mergeCell ref="E222:M222"/>
    <mergeCell ref="E223:M223"/>
    <mergeCell ref="E224:M224"/>
    <mergeCell ref="E225:M225"/>
    <mergeCell ref="E227:M227"/>
    <mergeCell ref="F296:K296"/>
    <mergeCell ref="F238:M238"/>
    <mergeCell ref="N220:O220"/>
    <mergeCell ref="N221:O221"/>
    <mergeCell ref="N222:O222"/>
    <mergeCell ref="N223:O223"/>
    <mergeCell ref="N224:O224"/>
    <mergeCell ref="N225:O225"/>
    <mergeCell ref="N226:O226"/>
    <mergeCell ref="N227:O227"/>
    <mergeCell ref="E228:M228"/>
    <mergeCell ref="N228:O228"/>
    <mergeCell ref="O264:P264"/>
    <mergeCell ref="O265:P265"/>
    <mergeCell ref="O266:P266"/>
    <mergeCell ref="O267:P267"/>
    <mergeCell ref="O268:P268"/>
    <mergeCell ref="O269:P269"/>
    <mergeCell ref="O270:P270"/>
    <mergeCell ref="F243:M243"/>
    <mergeCell ref="F244:M244"/>
    <mergeCell ref="F245:M245"/>
    <mergeCell ref="F246:M246"/>
    <mergeCell ref="F247:M247"/>
  </mergeCells>
  <phoneticPr fontId="5"/>
  <conditionalFormatting sqref="I20:M20">
    <cfRule type="expression" dxfId="171" priority="167" stopIfTrue="1">
      <formula>ISBLANK($I20)</formula>
    </cfRule>
  </conditionalFormatting>
  <conditionalFormatting sqref="I22:V22">
    <cfRule type="expression" dxfId="170" priority="166" stopIfTrue="1">
      <formula>AND(I22&lt;&gt;"", OR(ISERROR(FIND("@"&amp;LEFT(I22,3)&amp;"@", 都道府県3))=FALSE, ISERROR(FIND("@"&amp;LEFT(I22,4)&amp;"@",都道府県4))=FALSE))=FALSE</formula>
    </cfRule>
  </conditionalFormatting>
  <conditionalFormatting sqref="I24:V24">
    <cfRule type="expression" dxfId="169" priority="165" stopIfTrue="1">
      <formula>ISBLANK($I24)</formula>
    </cfRule>
  </conditionalFormatting>
  <conditionalFormatting sqref="I26:V26">
    <cfRule type="expression" dxfId="168" priority="164" stopIfTrue="1">
      <formula>ISBLANK($I26)</formula>
    </cfRule>
  </conditionalFormatting>
  <conditionalFormatting sqref="I28:V28">
    <cfRule type="expression" dxfId="167" priority="163" stopIfTrue="1">
      <formula>ISBLANK($I28)</formula>
    </cfRule>
  </conditionalFormatting>
  <conditionalFormatting sqref="I30:V30">
    <cfRule type="expression" dxfId="166" priority="162" stopIfTrue="1">
      <formula>ISBLANK($I30)</formula>
    </cfRule>
  </conditionalFormatting>
  <conditionalFormatting sqref="I32:V32">
    <cfRule type="expression" dxfId="165" priority="161" stopIfTrue="1">
      <formula>ISBLANK($I32)</formula>
    </cfRule>
  </conditionalFormatting>
  <conditionalFormatting sqref="I34:M34">
    <cfRule type="expression" dxfId="164" priority="160" stopIfTrue="1">
      <formula>NOT(AND(I34&lt;&gt;"",ISNUMBER(VALUE(SUBSTITUTE(I34,"-","")))))</formula>
    </cfRule>
  </conditionalFormatting>
  <conditionalFormatting sqref="I36:M36">
    <cfRule type="expression" dxfId="163" priority="159" stopIfTrue="1">
      <formula>OR(AND(I36&lt;&gt;"",NOT(ISNUMBER(VALUE(SUBSTITUTE(I36,"-",""))))), AND($I63="しない",ISBLANK($I36)))</formula>
    </cfRule>
  </conditionalFormatting>
  <conditionalFormatting sqref="I38:V38">
    <cfRule type="expression" dxfId="162" priority="158" stopIfTrue="1">
      <formula>AND($I63="しない",ISBLANK($I38))</formula>
    </cfRule>
  </conditionalFormatting>
  <conditionalFormatting sqref="I40:M40">
    <cfRule type="expression" dxfId="161" priority="157" stopIfTrue="1">
      <formula>AND($I40&lt;&gt;"一致する", $I40&lt;&gt;"一致しない")</formula>
    </cfRule>
  </conditionalFormatting>
  <conditionalFormatting sqref="I63:M63">
    <cfRule type="expression" dxfId="160" priority="156" stopIfTrue="1">
      <formula>AND(I63&lt;&gt;"しない", I63&lt;&gt;"する")</formula>
    </cfRule>
  </conditionalFormatting>
  <conditionalFormatting sqref="I69:M69">
    <cfRule type="expression" dxfId="159" priority="155" stopIfTrue="1">
      <formula>OR(AND($I63="する",ISBLANK($I69)),AND($I63="しない",NOT(ISBLANK($I69))))</formula>
    </cfRule>
  </conditionalFormatting>
  <conditionalFormatting sqref="I71:V71">
    <cfRule type="expression" dxfId="158" priority="154" stopIfTrue="1">
      <formula>OR(AND($I63="する",AND(I71&lt;&gt;"", OR(ISERROR(FIND("@"&amp;LEFT(I71,3)&amp;"@", 都道府県3))=FALSE, ISERROR(FIND("@"&amp;LEFT(I71,4)&amp;"@",都道府県4))=FALSE))=FALSE),AND($I63="しない",NOT(ISBLANK($I71))))</formula>
    </cfRule>
  </conditionalFormatting>
  <conditionalFormatting sqref="I73:V73">
    <cfRule type="expression" dxfId="157" priority="153" stopIfTrue="1">
      <formula>OR(AND($I63="する",ISBLANK($I73)),AND($I63="しない",NOT(ISBLANK($I73))))</formula>
    </cfRule>
  </conditionalFormatting>
  <conditionalFormatting sqref="I75:V75">
    <cfRule type="expression" dxfId="156" priority="152" stopIfTrue="1">
      <formula>OR(AND($I63="する",ISBLANK($I75)),AND($I63="しない",NOT(ISBLANK($I75))))</formula>
    </cfRule>
  </conditionalFormatting>
  <conditionalFormatting sqref="I77:V77">
    <cfRule type="expression" dxfId="155" priority="151" stopIfTrue="1">
      <formula>OR(AND($I63="する",ISBLANK($I77)),AND($I63="しない",NOT(ISBLANK($I77))))</formula>
    </cfRule>
  </conditionalFormatting>
  <conditionalFormatting sqref="I79:V79">
    <cfRule type="expression" dxfId="154" priority="150" stopIfTrue="1">
      <formula>OR(AND($I63="する",ISBLANK($I79)),AND($I63="しない",NOT(ISBLANK($I79))))</formula>
    </cfRule>
  </conditionalFormatting>
  <conditionalFormatting sqref="I81:V81">
    <cfRule type="expression" dxfId="153" priority="149" stopIfTrue="1">
      <formula>OR(AND($I63="する",ISBLANK($I81)),AND($I63="しない",NOT(ISBLANK($I81))))</formula>
    </cfRule>
  </conditionalFormatting>
  <conditionalFormatting sqref="I83:M83">
    <cfRule type="expression" dxfId="152" priority="148" stopIfTrue="1">
      <formula>OR(AND($I63="する",NOT(AND(I83&lt;&gt;"",ISNUMBER(VALUE(SUBSTITUTE(I83,"-","")))))), AND($I63="しない",NOT(ISBLANK($I83))))</formula>
    </cfRule>
  </conditionalFormatting>
  <conditionalFormatting sqref="I85:M85">
    <cfRule type="expression" dxfId="151" priority="147" stopIfTrue="1">
      <formula>OR(AND($I63="する",NOT(AND(I85&lt;&gt;"",ISNUMBER(VALUE(SUBSTITUTE(I85,"-","")))))), AND($I63="しない",NOT(ISBLANK($I85))))</formula>
    </cfRule>
  </conditionalFormatting>
  <conditionalFormatting sqref="I87:V87">
    <cfRule type="expression" dxfId="150" priority="146" stopIfTrue="1">
      <formula>OR(AND($I63="する", TRIM($I87)=""),AND($I63="しない", TRIM($I87)&lt;&gt;""))</formula>
    </cfRule>
  </conditionalFormatting>
  <conditionalFormatting sqref="I112:V112">
    <cfRule type="expression" dxfId="149" priority="145" stopIfTrue="1">
      <formula>TRIM($I112)=""</formula>
    </cfRule>
  </conditionalFormatting>
  <conditionalFormatting sqref="I114:V114">
    <cfRule type="expression" dxfId="148" priority="144" stopIfTrue="1">
      <formula>TRIM($I114)=""</formula>
    </cfRule>
  </conditionalFormatting>
  <conditionalFormatting sqref="I116:V116">
    <cfRule type="expression" dxfId="147" priority="143" stopIfTrue="1">
      <formula>TRIM($I116)=""</formula>
    </cfRule>
  </conditionalFormatting>
  <conditionalFormatting sqref="I118:M118">
    <cfRule type="expression" dxfId="146" priority="142" stopIfTrue="1">
      <formula>NOT(AND(I118&lt;&gt;"",ISNUMBER(VALUE(SUBSTITUTE(I118,"-","")))))</formula>
    </cfRule>
  </conditionalFormatting>
  <conditionalFormatting sqref="I120:M120">
    <cfRule type="expression" dxfId="145" priority="141" stopIfTrue="1">
      <formula>AND(I120&lt;&gt;"",NOT(ISNUMBER(VALUE(SUBSTITUTE(I120,"-","")))))</formula>
    </cfRule>
  </conditionalFormatting>
  <conditionalFormatting sqref="I149:M149">
    <cfRule type="expression" dxfId="144" priority="140" stopIfTrue="1">
      <formula>AND(I149&lt;&gt;"しない", I149&lt;&gt;"する")</formula>
    </cfRule>
  </conditionalFormatting>
  <conditionalFormatting sqref="I151:M151">
    <cfRule type="expression" dxfId="143" priority="139" stopIfTrue="1">
      <formula>AND($I149="する",ISBLANK($I151))</formula>
    </cfRule>
  </conditionalFormatting>
  <conditionalFormatting sqref="I153:V153">
    <cfRule type="expression" dxfId="142" priority="138" stopIfTrue="1">
      <formula>AND($I149="する",ISBLANK($I153))</formula>
    </cfRule>
  </conditionalFormatting>
  <conditionalFormatting sqref="I157:V157">
    <cfRule type="expression" dxfId="141" priority="137" stopIfTrue="1">
      <formula>AND($I149="する",ISBLANK($I157))</formula>
    </cfRule>
  </conditionalFormatting>
  <conditionalFormatting sqref="I159:M159">
    <cfRule type="expression" dxfId="140" priority="136" stopIfTrue="1">
      <formula>AND($I149="する",NOT(AND(I159&lt;&gt;"",ISNUMBER(VALUE(SUBSTITUTE(I159,"-",""))))))</formula>
    </cfRule>
  </conditionalFormatting>
  <conditionalFormatting sqref="I161:M161">
    <cfRule type="expression" dxfId="139" priority="135" stopIfTrue="1">
      <formula>AND($I149="する",AND(I161&lt;&gt;"",NOT(ISNUMBER(VALUE(SUBSTITUTE(I161,"-",""))))))</formula>
    </cfRule>
  </conditionalFormatting>
  <conditionalFormatting sqref="I168:M168">
    <cfRule type="expression" dxfId="138" priority="134" stopIfTrue="1">
      <formula>ISBLANK(I168)</formula>
    </cfRule>
  </conditionalFormatting>
  <conditionalFormatting sqref="I170:M170">
    <cfRule type="expression" dxfId="137" priority="133" stopIfTrue="1">
      <formula>ISBLANK(I170)</formula>
    </cfRule>
  </conditionalFormatting>
  <conditionalFormatting sqref="N239">
    <cfRule type="expression" dxfId="136" priority="132" stopIfTrue="1">
      <formula>希望&lt;&gt;0</formula>
    </cfRule>
  </conditionalFormatting>
  <conditionalFormatting sqref="N240">
    <cfRule type="expression" dxfId="135" priority="131" stopIfTrue="1">
      <formula>希望&lt;&gt;0</formula>
    </cfRule>
  </conditionalFormatting>
  <conditionalFormatting sqref="N241">
    <cfRule type="expression" dxfId="134" priority="130" stopIfTrue="1">
      <formula>希望&lt;&gt;0</formula>
    </cfRule>
  </conditionalFormatting>
  <conditionalFormatting sqref="N242">
    <cfRule type="expression" dxfId="133" priority="129" stopIfTrue="1">
      <formula>希望&lt;&gt;0</formula>
    </cfRule>
  </conditionalFormatting>
  <conditionalFormatting sqref="N243">
    <cfRule type="expression" dxfId="132" priority="128" stopIfTrue="1">
      <formula>希望&lt;&gt;0</formula>
    </cfRule>
  </conditionalFormatting>
  <conditionalFormatting sqref="N244">
    <cfRule type="expression" dxfId="131" priority="127" stopIfTrue="1">
      <formula>希望&lt;&gt;0</formula>
    </cfRule>
  </conditionalFormatting>
  <conditionalFormatting sqref="N245">
    <cfRule type="expression" dxfId="130" priority="126" stopIfTrue="1">
      <formula>希望&lt;&gt;0</formula>
    </cfRule>
  </conditionalFormatting>
  <conditionalFormatting sqref="N246">
    <cfRule type="expression" dxfId="129" priority="125" stopIfTrue="1">
      <formula>希望&lt;&gt;0</formula>
    </cfRule>
  </conditionalFormatting>
  <conditionalFormatting sqref="N247">
    <cfRule type="expression" dxfId="128" priority="124" stopIfTrue="1">
      <formula>希望&lt;&gt;0</formula>
    </cfRule>
  </conditionalFormatting>
  <conditionalFormatting sqref="N248">
    <cfRule type="expression" dxfId="127" priority="123" stopIfTrue="1">
      <formula>希望&lt;&gt;0</formula>
    </cfRule>
  </conditionalFormatting>
  <conditionalFormatting sqref="N249">
    <cfRule type="expression" dxfId="126" priority="122" stopIfTrue="1">
      <formula>希望&lt;&gt;0</formula>
    </cfRule>
  </conditionalFormatting>
  <conditionalFormatting sqref="N250">
    <cfRule type="expression" dxfId="125" priority="121" stopIfTrue="1">
      <formula>希望&lt;&gt;0</formula>
    </cfRule>
  </conditionalFormatting>
  <conditionalFormatting sqref="N251">
    <cfRule type="expression" dxfId="124" priority="120" stopIfTrue="1">
      <formula>希望&lt;&gt;0</formula>
    </cfRule>
  </conditionalFormatting>
  <conditionalFormatting sqref="N252">
    <cfRule type="expression" dxfId="123" priority="119" stopIfTrue="1">
      <formula>希望&lt;&gt;0</formula>
    </cfRule>
  </conditionalFormatting>
  <conditionalFormatting sqref="N253">
    <cfRule type="expression" dxfId="122" priority="118" stopIfTrue="1">
      <formula>希望&lt;&gt;0</formula>
    </cfRule>
  </conditionalFormatting>
  <conditionalFormatting sqref="N254">
    <cfRule type="expression" dxfId="121" priority="117" stopIfTrue="1">
      <formula>希望&lt;&gt;0</formula>
    </cfRule>
  </conditionalFormatting>
  <conditionalFormatting sqref="N255">
    <cfRule type="expression" dxfId="120" priority="116" stopIfTrue="1">
      <formula>希望&lt;&gt;0</formula>
    </cfRule>
  </conditionalFormatting>
  <conditionalFormatting sqref="N256">
    <cfRule type="expression" dxfId="119" priority="115" stopIfTrue="1">
      <formula>希望&lt;&gt;0</formula>
    </cfRule>
  </conditionalFormatting>
  <conditionalFormatting sqref="N257">
    <cfRule type="expression" dxfId="118" priority="114" stopIfTrue="1">
      <formula>希望&lt;&gt;0</formula>
    </cfRule>
  </conditionalFormatting>
  <conditionalFormatting sqref="N258">
    <cfRule type="expression" dxfId="117" priority="113" stopIfTrue="1">
      <formula>希望&lt;&gt;0</formula>
    </cfRule>
  </conditionalFormatting>
  <conditionalFormatting sqref="N259">
    <cfRule type="expression" dxfId="116" priority="112" stopIfTrue="1">
      <formula>希望&lt;&gt;0</formula>
    </cfRule>
  </conditionalFormatting>
  <conditionalFormatting sqref="N260">
    <cfRule type="expression" dxfId="115" priority="111" stopIfTrue="1">
      <formula>希望&lt;&gt;0</formula>
    </cfRule>
  </conditionalFormatting>
  <conditionalFormatting sqref="N261">
    <cfRule type="expression" dxfId="114" priority="110" stopIfTrue="1">
      <formula>希望&lt;&gt;0</formula>
    </cfRule>
  </conditionalFormatting>
  <conditionalFormatting sqref="N262">
    <cfRule type="expression" dxfId="113" priority="109" stopIfTrue="1">
      <formula>希望&lt;&gt;0</formula>
    </cfRule>
  </conditionalFormatting>
  <conditionalFormatting sqref="N263">
    <cfRule type="expression" dxfId="112" priority="108" stopIfTrue="1">
      <formula>希望&lt;&gt;0</formula>
    </cfRule>
  </conditionalFormatting>
  <conditionalFormatting sqref="N264">
    <cfRule type="expression" dxfId="111" priority="107" stopIfTrue="1">
      <formula>希望&lt;&gt;0</formula>
    </cfRule>
  </conditionalFormatting>
  <conditionalFormatting sqref="Q264:V264">
    <cfRule type="expression" dxfId="110" priority="106" stopIfTrue="1">
      <formula>AND(N264="○", ISBLANK(Q264))</formula>
    </cfRule>
  </conditionalFormatting>
  <conditionalFormatting sqref="N265">
    <cfRule type="expression" dxfId="109" priority="105" stopIfTrue="1">
      <formula>希望&lt;&gt;0</formula>
    </cfRule>
  </conditionalFormatting>
  <conditionalFormatting sqref="N266">
    <cfRule type="expression" dxfId="108" priority="104" stopIfTrue="1">
      <formula>希望&lt;&gt;0</formula>
    </cfRule>
  </conditionalFormatting>
  <conditionalFormatting sqref="N267">
    <cfRule type="expression" dxfId="107" priority="103" stopIfTrue="1">
      <formula>希望&lt;&gt;0</formula>
    </cfRule>
  </conditionalFormatting>
  <conditionalFormatting sqref="N268">
    <cfRule type="expression" dxfId="106" priority="102" stopIfTrue="1">
      <formula>希望&lt;&gt;0</formula>
    </cfRule>
  </conditionalFormatting>
  <conditionalFormatting sqref="N269">
    <cfRule type="expression" dxfId="105" priority="101" stopIfTrue="1">
      <formula>希望&lt;&gt;0</formula>
    </cfRule>
  </conditionalFormatting>
  <conditionalFormatting sqref="N270">
    <cfRule type="expression" dxfId="104" priority="100" stopIfTrue="1">
      <formula>希望&lt;&gt;0</formula>
    </cfRule>
  </conditionalFormatting>
  <conditionalFormatting sqref="N271">
    <cfRule type="expression" dxfId="103" priority="99" stopIfTrue="1">
      <formula>希望&lt;&gt;0</formula>
    </cfRule>
  </conditionalFormatting>
  <conditionalFormatting sqref="N272">
    <cfRule type="expression" dxfId="102" priority="98" stopIfTrue="1">
      <formula>希望&lt;&gt;0</formula>
    </cfRule>
  </conditionalFormatting>
  <conditionalFormatting sqref="N273">
    <cfRule type="expression" dxfId="101" priority="97" stopIfTrue="1">
      <formula>希望&lt;&gt;0</formula>
    </cfRule>
  </conditionalFormatting>
  <conditionalFormatting sqref="N274">
    <cfRule type="expression" dxfId="100" priority="96" stopIfTrue="1">
      <formula>希望&lt;&gt;0</formula>
    </cfRule>
  </conditionalFormatting>
  <conditionalFormatting sqref="N275">
    <cfRule type="expression" dxfId="99" priority="95" stopIfTrue="1">
      <formula>希望&lt;&gt;0</formula>
    </cfRule>
  </conditionalFormatting>
  <conditionalFormatting sqref="N276">
    <cfRule type="expression" dxfId="98" priority="94" stopIfTrue="1">
      <formula>希望&lt;&gt;0</formula>
    </cfRule>
  </conditionalFormatting>
  <conditionalFormatting sqref="N277">
    <cfRule type="expression" dxfId="97" priority="93" stopIfTrue="1">
      <formula>希望&lt;&gt;0</formula>
    </cfRule>
  </conditionalFormatting>
  <conditionalFormatting sqref="N278">
    <cfRule type="expression" dxfId="96" priority="92" stopIfTrue="1">
      <formula>希望&lt;&gt;0</formula>
    </cfRule>
  </conditionalFormatting>
  <conditionalFormatting sqref="N279">
    <cfRule type="expression" dxfId="95" priority="91" stopIfTrue="1">
      <formula>希望&lt;&gt;0</formula>
    </cfRule>
  </conditionalFormatting>
  <conditionalFormatting sqref="N280">
    <cfRule type="expression" dxfId="94" priority="90" stopIfTrue="1">
      <formula>希望&lt;&gt;0</formula>
    </cfRule>
  </conditionalFormatting>
  <conditionalFormatting sqref="N281">
    <cfRule type="expression" dxfId="93" priority="89" stopIfTrue="1">
      <formula>希望&lt;&gt;0</formula>
    </cfRule>
  </conditionalFormatting>
  <conditionalFormatting sqref="N282">
    <cfRule type="expression" dxfId="92" priority="88" stopIfTrue="1">
      <formula>希望&lt;&gt;0</formula>
    </cfRule>
  </conditionalFormatting>
  <conditionalFormatting sqref="N283">
    <cfRule type="expression" dxfId="91" priority="87" stopIfTrue="1">
      <formula>希望&lt;&gt;0</formula>
    </cfRule>
  </conditionalFormatting>
  <conditionalFormatting sqref="N284">
    <cfRule type="expression" dxfId="90" priority="86" stopIfTrue="1">
      <formula>希望&lt;&gt;0</formula>
    </cfRule>
  </conditionalFormatting>
  <conditionalFormatting sqref="N285">
    <cfRule type="expression" dxfId="89" priority="85" stopIfTrue="1">
      <formula>希望&lt;&gt;0</formula>
    </cfRule>
  </conditionalFormatting>
  <conditionalFormatting sqref="N286">
    <cfRule type="expression" dxfId="88" priority="84" stopIfTrue="1">
      <formula>希望&lt;&gt;0</formula>
    </cfRule>
  </conditionalFormatting>
  <conditionalFormatting sqref="N287">
    <cfRule type="expression" dxfId="87" priority="83" stopIfTrue="1">
      <formula>希望&lt;&gt;0</formula>
    </cfRule>
  </conditionalFormatting>
  <conditionalFormatting sqref="N288">
    <cfRule type="expression" dxfId="86" priority="82" stopIfTrue="1">
      <formula>希望&lt;&gt;0</formula>
    </cfRule>
  </conditionalFormatting>
  <conditionalFormatting sqref="N289">
    <cfRule type="expression" dxfId="85" priority="81" stopIfTrue="1">
      <formula>希望&lt;&gt;0</formula>
    </cfRule>
  </conditionalFormatting>
  <conditionalFormatting sqref="N290">
    <cfRule type="expression" dxfId="84" priority="80" stopIfTrue="1">
      <formula>希望&lt;&gt;0</formula>
    </cfRule>
  </conditionalFormatting>
  <conditionalFormatting sqref="Q290:V290">
    <cfRule type="expression" dxfId="83" priority="79" stopIfTrue="1">
      <formula>AND(N290="○", ISBLANK(Q290))</formula>
    </cfRule>
  </conditionalFormatting>
  <conditionalFormatting sqref="N291">
    <cfRule type="expression" dxfId="82" priority="78" stopIfTrue="1">
      <formula>希望&lt;&gt;0</formula>
    </cfRule>
  </conditionalFormatting>
  <conditionalFormatting sqref="N292">
    <cfRule type="expression" dxfId="81" priority="77" stopIfTrue="1">
      <formula>希望&lt;&gt;0</formula>
    </cfRule>
  </conditionalFormatting>
  <conditionalFormatting sqref="Q292:V292">
    <cfRule type="expression" dxfId="80" priority="76" stopIfTrue="1">
      <formula>AND(N292="○", ISBLANK(Q292))</formula>
    </cfRule>
  </conditionalFormatting>
  <conditionalFormatting sqref="L297:M297">
    <cfRule type="expression" dxfId="79" priority="75" stopIfTrue="1">
      <formula>希望&lt;&gt;0</formula>
    </cfRule>
  </conditionalFormatting>
  <conditionalFormatting sqref="L298:M298">
    <cfRule type="expression" dxfId="78" priority="74" stopIfTrue="1">
      <formula>希望&lt;&gt;0</formula>
    </cfRule>
  </conditionalFormatting>
  <conditionalFormatting sqref="L299:M299">
    <cfRule type="expression" dxfId="77" priority="73" stopIfTrue="1">
      <formula>希望&lt;&gt;0</formula>
    </cfRule>
  </conditionalFormatting>
  <conditionalFormatting sqref="L300:M300">
    <cfRule type="expression" dxfId="76" priority="72" stopIfTrue="1">
      <formula>希望&lt;&gt;0</formula>
    </cfRule>
  </conditionalFormatting>
  <conditionalFormatting sqref="P300:V300">
    <cfRule type="expression" dxfId="75" priority="71" stopIfTrue="1">
      <formula>AND(L300="○", ISBLANK(P300))</formula>
    </cfRule>
  </conditionalFormatting>
  <conditionalFormatting sqref="L301:M301">
    <cfRule type="expression" dxfId="74" priority="70" stopIfTrue="1">
      <formula>希望&lt;&gt;0</formula>
    </cfRule>
  </conditionalFormatting>
  <conditionalFormatting sqref="L302:M302">
    <cfRule type="expression" dxfId="73" priority="69" stopIfTrue="1">
      <formula>希望&lt;&gt;0</formula>
    </cfRule>
  </conditionalFormatting>
  <conditionalFormatting sqref="L303:M303">
    <cfRule type="expression" dxfId="72" priority="68" stopIfTrue="1">
      <formula>希望&lt;&gt;0</formula>
    </cfRule>
  </conditionalFormatting>
  <conditionalFormatting sqref="L304:M304">
    <cfRule type="expression" dxfId="71" priority="67" stopIfTrue="1">
      <formula>希望&lt;&gt;0</formula>
    </cfRule>
  </conditionalFormatting>
  <conditionalFormatting sqref="L305:M305">
    <cfRule type="expression" dxfId="70" priority="66" stopIfTrue="1">
      <formula>希望&lt;&gt;0</formula>
    </cfRule>
  </conditionalFormatting>
  <conditionalFormatting sqref="L306:M306">
    <cfRule type="expression" dxfId="69" priority="65" stopIfTrue="1">
      <formula>希望&lt;&gt;0</formula>
    </cfRule>
  </conditionalFormatting>
  <conditionalFormatting sqref="L307:M307">
    <cfRule type="expression" dxfId="68" priority="64" stopIfTrue="1">
      <formula>希望&lt;&gt;0</formula>
    </cfRule>
  </conditionalFormatting>
  <conditionalFormatting sqref="L308:M308">
    <cfRule type="expression" dxfId="67" priority="63" stopIfTrue="1">
      <formula>希望&lt;&gt;0</formula>
    </cfRule>
  </conditionalFormatting>
  <conditionalFormatting sqref="L309:M309">
    <cfRule type="expression" dxfId="66" priority="62" stopIfTrue="1">
      <formula>希望&lt;&gt;0</formula>
    </cfRule>
  </conditionalFormatting>
  <conditionalFormatting sqref="L310:M310">
    <cfRule type="expression" dxfId="65" priority="61" stopIfTrue="1">
      <formula>希望&lt;&gt;0</formula>
    </cfRule>
  </conditionalFormatting>
  <conditionalFormatting sqref="L311:M311">
    <cfRule type="expression" dxfId="64" priority="60" stopIfTrue="1">
      <formula>希望&lt;&gt;0</formula>
    </cfRule>
  </conditionalFormatting>
  <conditionalFormatting sqref="L312:M312">
    <cfRule type="expression" dxfId="63" priority="59" stopIfTrue="1">
      <formula>希望&lt;&gt;0</formula>
    </cfRule>
  </conditionalFormatting>
  <conditionalFormatting sqref="L313:M313">
    <cfRule type="expression" dxfId="62" priority="58" stopIfTrue="1">
      <formula>希望&lt;&gt;0</formula>
    </cfRule>
  </conditionalFormatting>
  <conditionalFormatting sqref="P313:V313">
    <cfRule type="expression" dxfId="61" priority="57" stopIfTrue="1">
      <formula>AND(L313="○", ISBLANK(P313))</formula>
    </cfRule>
  </conditionalFormatting>
  <conditionalFormatting sqref="L314:M314">
    <cfRule type="expression" dxfId="60" priority="56" stopIfTrue="1">
      <formula>希望&lt;&gt;0</formula>
    </cfRule>
  </conditionalFormatting>
  <conditionalFormatting sqref="L315:M315">
    <cfRule type="expression" dxfId="59" priority="55" stopIfTrue="1">
      <formula>希望&lt;&gt;0</formula>
    </cfRule>
  </conditionalFormatting>
  <conditionalFormatting sqref="L316:M316">
    <cfRule type="expression" dxfId="58" priority="54" stopIfTrue="1">
      <formula>希望&lt;&gt;0</formula>
    </cfRule>
  </conditionalFormatting>
  <conditionalFormatting sqref="L317:M317">
    <cfRule type="expression" dxfId="57" priority="53" stopIfTrue="1">
      <formula>希望&lt;&gt;0</formula>
    </cfRule>
  </conditionalFormatting>
  <conditionalFormatting sqref="P317:V317">
    <cfRule type="expression" dxfId="56" priority="52" stopIfTrue="1">
      <formula>AND(L317="○", ISBLANK(P317))</formula>
    </cfRule>
  </conditionalFormatting>
  <conditionalFormatting sqref="L318:M318">
    <cfRule type="expression" dxfId="55" priority="51" stopIfTrue="1">
      <formula>希望&lt;&gt;0</formula>
    </cfRule>
  </conditionalFormatting>
  <conditionalFormatting sqref="L319:M319">
    <cfRule type="expression" dxfId="54" priority="50" stopIfTrue="1">
      <formula>希望&lt;&gt;0</formula>
    </cfRule>
  </conditionalFormatting>
  <conditionalFormatting sqref="L320:M320">
    <cfRule type="expression" dxfId="53" priority="49" stopIfTrue="1">
      <formula>希望&lt;&gt;0</formula>
    </cfRule>
  </conditionalFormatting>
  <conditionalFormatting sqref="L321:M321">
    <cfRule type="expression" dxfId="52" priority="48" stopIfTrue="1">
      <formula>希望&lt;&gt;0</formula>
    </cfRule>
  </conditionalFormatting>
  <conditionalFormatting sqref="L322:M322">
    <cfRule type="expression" dxfId="51" priority="47" stopIfTrue="1">
      <formula>希望&lt;&gt;0</formula>
    </cfRule>
  </conditionalFormatting>
  <conditionalFormatting sqref="L323:M323">
    <cfRule type="expression" dxfId="50" priority="46" stopIfTrue="1">
      <formula>希望&lt;&gt;0</formula>
    </cfRule>
  </conditionalFormatting>
  <conditionalFormatting sqref="L324:M324">
    <cfRule type="expression" dxfId="49" priority="45" stopIfTrue="1">
      <formula>希望&lt;&gt;0</formula>
    </cfRule>
  </conditionalFormatting>
  <conditionalFormatting sqref="L325:M325">
    <cfRule type="expression" dxfId="48" priority="44" stopIfTrue="1">
      <formula>希望&lt;&gt;0</formula>
    </cfRule>
  </conditionalFormatting>
  <conditionalFormatting sqref="P325:V325">
    <cfRule type="expression" dxfId="47" priority="43" stopIfTrue="1">
      <formula>AND(L325="○", ISBLANK(P325))</formula>
    </cfRule>
  </conditionalFormatting>
  <conditionalFormatting sqref="L326:M326">
    <cfRule type="expression" dxfId="46" priority="42" stopIfTrue="1">
      <formula>希望&lt;&gt;0</formula>
    </cfRule>
  </conditionalFormatting>
  <conditionalFormatting sqref="P326:V326">
    <cfRule type="expression" dxfId="45" priority="41" stopIfTrue="1">
      <formula>AND(L326="○", ISBLANK(P326))</formula>
    </cfRule>
  </conditionalFormatting>
  <conditionalFormatting sqref="L327:M327">
    <cfRule type="expression" dxfId="44" priority="40" stopIfTrue="1">
      <formula>希望&lt;&gt;0</formula>
    </cfRule>
  </conditionalFormatting>
  <conditionalFormatting sqref="L328:M328">
    <cfRule type="expression" dxfId="43" priority="39" stopIfTrue="1">
      <formula>希望&lt;&gt;0</formula>
    </cfRule>
  </conditionalFormatting>
  <conditionalFormatting sqref="L329:M329">
    <cfRule type="expression" dxfId="42" priority="38" stopIfTrue="1">
      <formula>希望&lt;&gt;0</formula>
    </cfRule>
  </conditionalFormatting>
  <conditionalFormatting sqref="L330:M330">
    <cfRule type="expression" dxfId="41" priority="37" stopIfTrue="1">
      <formula>希望&lt;&gt;0</formula>
    </cfRule>
  </conditionalFormatting>
  <conditionalFormatting sqref="L331:M331">
    <cfRule type="expression" dxfId="40" priority="36" stopIfTrue="1">
      <formula>希望&lt;&gt;0</formula>
    </cfRule>
  </conditionalFormatting>
  <conditionalFormatting sqref="L332:M332">
    <cfRule type="expression" dxfId="39" priority="35" stopIfTrue="1">
      <formula>希望&lt;&gt;0</formula>
    </cfRule>
  </conditionalFormatting>
  <conditionalFormatting sqref="L333:M333">
    <cfRule type="expression" dxfId="38" priority="34" stopIfTrue="1">
      <formula>希望&lt;&gt;0</formula>
    </cfRule>
  </conditionalFormatting>
  <conditionalFormatting sqref="P333:V333">
    <cfRule type="expression" dxfId="37" priority="33" stopIfTrue="1">
      <formula>AND(L333="○", ISBLANK(P333))</formula>
    </cfRule>
  </conditionalFormatting>
  <conditionalFormatting sqref="L334:M334">
    <cfRule type="expression" dxfId="36" priority="32" stopIfTrue="1">
      <formula>希望&lt;&gt;0</formula>
    </cfRule>
  </conditionalFormatting>
  <conditionalFormatting sqref="L335:M335">
    <cfRule type="expression" dxfId="35" priority="31" stopIfTrue="1">
      <formula>希望&lt;&gt;0</formula>
    </cfRule>
  </conditionalFormatting>
  <conditionalFormatting sqref="L336:M336">
    <cfRule type="expression" dxfId="34" priority="30" stopIfTrue="1">
      <formula>希望&lt;&gt;0</formula>
    </cfRule>
  </conditionalFormatting>
  <conditionalFormatting sqref="L337:M337">
    <cfRule type="expression" dxfId="33" priority="29" stopIfTrue="1">
      <formula>希望&lt;&gt;0</formula>
    </cfRule>
  </conditionalFormatting>
  <conditionalFormatting sqref="P337:V337">
    <cfRule type="expression" dxfId="32" priority="28" stopIfTrue="1">
      <formula>AND(L337="○", ISBLANK(P337))</formula>
    </cfRule>
  </conditionalFormatting>
  <conditionalFormatting sqref="L338:M338">
    <cfRule type="expression" dxfId="31" priority="27" stopIfTrue="1">
      <formula>希望&lt;&gt;0</formula>
    </cfRule>
  </conditionalFormatting>
  <conditionalFormatting sqref="L339:M339">
    <cfRule type="expression" dxfId="30" priority="26" stopIfTrue="1">
      <formula>希望&lt;&gt;0</formula>
    </cfRule>
  </conditionalFormatting>
  <conditionalFormatting sqref="L340:M340">
    <cfRule type="expression" dxfId="29" priority="25" stopIfTrue="1">
      <formula>希望&lt;&gt;0</formula>
    </cfRule>
  </conditionalFormatting>
  <conditionalFormatting sqref="P340:V340">
    <cfRule type="expression" dxfId="28" priority="24" stopIfTrue="1">
      <formula>AND(L340="○", ISBLANK(P340))</formula>
    </cfRule>
  </conditionalFormatting>
  <conditionalFormatting sqref="L341:M341">
    <cfRule type="expression" dxfId="27" priority="23" stopIfTrue="1">
      <formula>希望&lt;&gt;0</formula>
    </cfRule>
  </conditionalFormatting>
  <conditionalFormatting sqref="L342:M342">
    <cfRule type="expression" dxfId="26" priority="22" stopIfTrue="1">
      <formula>希望&lt;&gt;0</formula>
    </cfRule>
  </conditionalFormatting>
  <conditionalFormatting sqref="L343:M343">
    <cfRule type="expression" dxfId="25" priority="21" stopIfTrue="1">
      <formula>希望&lt;&gt;0</formula>
    </cfRule>
  </conditionalFormatting>
  <conditionalFormatting sqref="L344:M344">
    <cfRule type="expression" dxfId="24" priority="20" stopIfTrue="1">
      <formula>希望&lt;&gt;0</formula>
    </cfRule>
  </conditionalFormatting>
  <conditionalFormatting sqref="L345:M345">
    <cfRule type="expression" dxfId="23" priority="19" stopIfTrue="1">
      <formula>希望&lt;&gt;0</formula>
    </cfRule>
  </conditionalFormatting>
  <conditionalFormatting sqref="P345:V345">
    <cfRule type="expression" dxfId="22" priority="18" stopIfTrue="1">
      <formula>AND(L345="○", ISBLANK(P345))</formula>
    </cfRule>
  </conditionalFormatting>
  <conditionalFormatting sqref="L346:M346">
    <cfRule type="expression" dxfId="21" priority="17" stopIfTrue="1">
      <formula>希望&lt;&gt;0</formula>
    </cfRule>
  </conditionalFormatting>
  <conditionalFormatting sqref="P346:V346">
    <cfRule type="expression" dxfId="20" priority="16" stopIfTrue="1">
      <formula>AND(L346="○", ISBLANK(P346))</formula>
    </cfRule>
  </conditionalFormatting>
  <conditionalFormatting sqref="L347:M347">
    <cfRule type="expression" dxfId="19" priority="15" stopIfTrue="1">
      <formula>希望&lt;&gt;0</formula>
    </cfRule>
  </conditionalFormatting>
  <conditionalFormatting sqref="L348:M348">
    <cfRule type="expression" dxfId="18" priority="14" stopIfTrue="1">
      <formula>希望&lt;&gt;0</formula>
    </cfRule>
  </conditionalFormatting>
  <conditionalFormatting sqref="L349:M349">
    <cfRule type="expression" dxfId="17" priority="13" stopIfTrue="1">
      <formula>希望&lt;&gt;0</formula>
    </cfRule>
  </conditionalFormatting>
  <conditionalFormatting sqref="L350:M350">
    <cfRule type="expression" dxfId="16" priority="12" stopIfTrue="1">
      <formula>希望&lt;&gt;0</formula>
    </cfRule>
  </conditionalFormatting>
  <conditionalFormatting sqref="L351:M351">
    <cfRule type="expression" dxfId="15" priority="11" stopIfTrue="1">
      <formula>希望&lt;&gt;0</formula>
    </cfRule>
  </conditionalFormatting>
  <conditionalFormatting sqref="L352:M352">
    <cfRule type="expression" dxfId="14" priority="10" stopIfTrue="1">
      <formula>希望&lt;&gt;0</formula>
    </cfRule>
  </conditionalFormatting>
  <conditionalFormatting sqref="L353:M353">
    <cfRule type="expression" dxfId="13" priority="9" stopIfTrue="1">
      <formula>希望&lt;&gt;0</formula>
    </cfRule>
  </conditionalFormatting>
  <conditionalFormatting sqref="L354:M354">
    <cfRule type="expression" dxfId="12" priority="8" stopIfTrue="1">
      <formula>希望&lt;&gt;0</formula>
    </cfRule>
  </conditionalFormatting>
  <conditionalFormatting sqref="L355:M355">
    <cfRule type="expression" dxfId="11" priority="7" stopIfTrue="1">
      <formula>希望&lt;&gt;0</formula>
    </cfRule>
  </conditionalFormatting>
  <conditionalFormatting sqref="L356:M356">
    <cfRule type="expression" dxfId="10" priority="6" stopIfTrue="1">
      <formula>希望&lt;&gt;0</formula>
    </cfRule>
  </conditionalFormatting>
  <conditionalFormatting sqref="L357:M357">
    <cfRule type="expression" dxfId="9" priority="5" stopIfTrue="1">
      <formula>希望&lt;&gt;0</formula>
    </cfRule>
  </conditionalFormatting>
  <conditionalFormatting sqref="L358:M358">
    <cfRule type="expression" dxfId="8" priority="4" stopIfTrue="1">
      <formula>希望&lt;&gt;0</formula>
    </cfRule>
  </conditionalFormatting>
  <conditionalFormatting sqref="L359:M359">
    <cfRule type="expression" dxfId="7" priority="3" stopIfTrue="1">
      <formula>希望&lt;&gt;0</formula>
    </cfRule>
  </conditionalFormatting>
  <conditionalFormatting sqref="L360:M360">
    <cfRule type="expression" dxfId="6" priority="2" stopIfTrue="1">
      <formula>希望&lt;&gt;0</formula>
    </cfRule>
  </conditionalFormatting>
  <conditionalFormatting sqref="P360:V360">
    <cfRule type="expression" dxfId="5" priority="1" stopIfTrue="1">
      <formula>AND(L360="○", ISBLANK(P360))</formula>
    </cfRule>
  </conditionalFormatting>
  <dataValidations count="445">
    <dataValidation type="whole" imeMode="halfAlpha" allowBlank="1" showInputMessage="1" showErrorMessage="1" error="7桁の数字を入力してください" sqref="I20:M20" xr:uid="{46AB9A17-30A3-49E7-98DE-BDAE5F0FC23B}">
      <formula1>0</formula1>
      <formula2>9999999</formula2>
    </dataValidation>
    <dataValidation errorStyle="warning" imeMode="hiragana" allowBlank="1" showInputMessage="1" showErrorMessage="1" sqref="I22:V22" xr:uid="{D1C7C446-F59E-43AC-A048-E8B59CE514F7}"/>
    <dataValidation errorStyle="warning" imeMode="fullKatakana" allowBlank="1" showInputMessage="1" showErrorMessage="1" sqref="I24:V24" xr:uid="{C645ECC9-9E79-443B-AE30-80148407F828}"/>
    <dataValidation errorStyle="warning" imeMode="hiragana" allowBlank="1" showInputMessage="1" showErrorMessage="1" sqref="I26:V26" xr:uid="{B21B5940-DB2B-4166-A470-8621A31BACF8}"/>
    <dataValidation errorStyle="warning" imeMode="hiragana" allowBlank="1" showInputMessage="1" showErrorMessage="1" sqref="I28:V28" xr:uid="{8810034B-5176-4363-867E-76AFBA2441AD}"/>
    <dataValidation errorStyle="warning" imeMode="fullKatakana" allowBlank="1" showInputMessage="1" showErrorMessage="1" sqref="I30:V30" xr:uid="{0718E1CB-3A79-475D-A63B-68FB73AE5DF8}"/>
    <dataValidation errorStyle="warning" imeMode="hiragana" allowBlank="1" showInputMessage="1" showErrorMessage="1" sqref="I32:V32" xr:uid="{57633A3B-9B49-45F5-979C-C32334AAE0A4}"/>
    <dataValidation errorStyle="warning" imeMode="halfAlpha" allowBlank="1" showInputMessage="1" showErrorMessage="1" sqref="I34:M34" xr:uid="{8A3DF98B-CB8F-425B-9169-86BB22B3C887}"/>
    <dataValidation errorStyle="warning" imeMode="halfAlpha" allowBlank="1" showInputMessage="1" showErrorMessage="1" sqref="I36:M36" xr:uid="{8B464075-BCA4-4509-AE62-40BF11712180}"/>
    <dataValidation errorStyle="warning" imeMode="halfAlpha" allowBlank="1" showInputMessage="1" showErrorMessage="1" sqref="I38:V38" xr:uid="{8212AE7E-FD97-415B-95E8-157E1F36E86B}"/>
    <dataValidation type="list" imeMode="halfAlpha" allowBlank="1" showInputMessage="1" showErrorMessage="1" error="リストから選択してください" sqref="I40:M40" xr:uid="{FB2B485F-ABFD-4E22-8083-7F0EC213C0D6}">
      <formula1>"一致する,一致しない"</formula1>
    </dataValidation>
    <dataValidation type="list" imeMode="halfAlpha" allowBlank="1" showInputMessage="1" showErrorMessage="1" error="リストから選択してください" sqref="I63:M63" xr:uid="{43793D11-1B26-46C1-B50E-53AA68458CC3}">
      <formula1>"しない,する"</formula1>
    </dataValidation>
    <dataValidation type="whole" imeMode="halfAlpha" allowBlank="1" showInputMessage="1" showErrorMessage="1" error="7桁の数字を入力してください" sqref="I69:M69" xr:uid="{4A2B593C-624D-4511-AF04-03B0218F9DB6}">
      <formula1>0</formula1>
      <formula2>9999999</formula2>
    </dataValidation>
    <dataValidation errorStyle="warning" imeMode="hiragana" allowBlank="1" showInputMessage="1" showErrorMessage="1" sqref="I71:V71" xr:uid="{04A1C30B-40A7-4AA2-ACD4-1A9D9FB460B1}"/>
    <dataValidation errorStyle="warning" imeMode="fullKatakana" allowBlank="1" showInputMessage="1" showErrorMessage="1" sqref="I73:V73" xr:uid="{A4DE3C85-3632-42D0-825E-DF8058AD30D4}"/>
    <dataValidation errorStyle="warning" imeMode="hiragana" allowBlank="1" showInputMessage="1" showErrorMessage="1" sqref="I75:V75" xr:uid="{1AB61E69-F298-4A75-A25F-F195B7AF0B6C}"/>
    <dataValidation errorStyle="warning" imeMode="hiragana" allowBlank="1" showInputMessage="1" showErrorMessage="1" sqref="I77:V77" xr:uid="{BC6D391A-AAF3-49DD-8726-891163CCF9A3}"/>
    <dataValidation errorStyle="warning" imeMode="fullKatakana" allowBlank="1" showInputMessage="1" showErrorMessage="1" sqref="I79:V79" xr:uid="{84EA5F5D-B37F-4C14-B3C9-65040B67FF51}"/>
    <dataValidation errorStyle="warning" imeMode="hiragana" allowBlank="1" showInputMessage="1" showErrorMessage="1" sqref="I81:V81" xr:uid="{93AAA582-6DB1-4D44-8B94-5C88A9B858CA}"/>
    <dataValidation errorStyle="warning" imeMode="halfAlpha" allowBlank="1" showInputMessage="1" showErrorMessage="1" sqref="I83:M83" xr:uid="{543203FE-9DBD-4018-A1E6-53EECE897EC7}"/>
    <dataValidation errorStyle="warning" imeMode="halfAlpha" allowBlank="1" showInputMessage="1" showErrorMessage="1" sqref="I85:M85" xr:uid="{31F8FAC1-F453-4966-A5BE-8727ABF3256A}"/>
    <dataValidation errorStyle="warning" imeMode="halfAlpha" allowBlank="1" showInputMessage="1" showErrorMessage="1" sqref="I87:V87" xr:uid="{D03BA498-DC80-4D98-ADA0-47FE4BBA44E3}"/>
    <dataValidation errorStyle="warning" imeMode="hiragana" allowBlank="1" showInputMessage="1" showErrorMessage="1" sqref="I112:V112" xr:uid="{F4C57E20-43BD-49E3-BC23-09A93EF29B53}"/>
    <dataValidation errorStyle="warning" imeMode="fullKatakana" allowBlank="1" showInputMessage="1" showErrorMessage="1" sqref="I114:V114" xr:uid="{822B7499-6005-4A76-A485-39FF439FCBEC}"/>
    <dataValidation errorStyle="warning" imeMode="hiragana" allowBlank="1" showInputMessage="1" showErrorMessage="1" sqref="I116:V116" xr:uid="{6740BAE5-0DD5-43F5-A336-0010390BDD45}"/>
    <dataValidation errorStyle="warning" imeMode="halfAlpha" allowBlank="1" showInputMessage="1" showErrorMessage="1" sqref="I118:M118" xr:uid="{7FE7EFC5-F951-4782-BEC4-8ACA89095767}"/>
    <dataValidation errorStyle="warning" imeMode="halfAlpha" allowBlank="1" showInputMessage="1" showErrorMessage="1" sqref="I120:M120" xr:uid="{75C64D91-D612-40FA-AAD6-933CFFDCA282}"/>
    <dataValidation errorStyle="warning" imeMode="halfAlpha" allowBlank="1" showInputMessage="1" showErrorMessage="1" sqref="I122:V122" xr:uid="{55EF505F-1CAC-4061-8DEB-134C836099DD}"/>
    <dataValidation type="list" imeMode="halfAlpha" allowBlank="1" showInputMessage="1" showErrorMessage="1" error="リストから選択してください" sqref="I149:M149" xr:uid="{7D542D6C-23E4-4A48-8AF2-C9197624279E}">
      <formula1>"しない,する"</formula1>
    </dataValidation>
    <dataValidation type="whole" imeMode="halfAlpha" allowBlank="1" showInputMessage="1" showErrorMessage="1" error="7桁の数字を入力してください" sqref="I151:M151" xr:uid="{43504E3F-1266-4C3F-87AA-3FDBABCB0231}">
      <formula1>0</formula1>
      <formula2>9999999</formula2>
    </dataValidation>
    <dataValidation errorStyle="warning" imeMode="hiragana" allowBlank="1" showInputMessage="1" showErrorMessage="1" sqref="I153:V153" xr:uid="{2DEF7C6C-DDF8-4D2C-8CA8-B3049DCBDF50}"/>
    <dataValidation errorStyle="warning" imeMode="fullKatakana" allowBlank="1" showInputMessage="1" showErrorMessage="1" sqref="I155:V155" xr:uid="{BAB100F9-0E93-4744-867D-37CB8E351F35}"/>
    <dataValidation errorStyle="warning" imeMode="hiragana" allowBlank="1" showInputMessage="1" showErrorMessage="1" sqref="I157:V157" xr:uid="{A934713F-D8E8-474A-942A-77643B407573}"/>
    <dataValidation errorStyle="warning" imeMode="halfAlpha" allowBlank="1" showInputMessage="1" showErrorMessage="1" sqref="I159:M159" xr:uid="{32AE9A17-71CE-48F6-A503-FEC417EB5B12}"/>
    <dataValidation errorStyle="warning" imeMode="halfAlpha" allowBlank="1" showInputMessage="1" showErrorMessage="1" sqref="I161:M161" xr:uid="{22E8101C-5829-48E8-B4A1-8E6C30F95862}"/>
    <dataValidation errorStyle="warning" imeMode="hiragana" allowBlank="1" showInputMessage="1" showErrorMessage="1" sqref="I168:M168" xr:uid="{18D5A009-7CC3-4074-9849-C8CE63D5EEE2}"/>
    <dataValidation type="whole" imeMode="halfAlpha" allowBlank="1" showInputMessage="1" showErrorMessage="1" error="有効な数字を入力してください" sqref="I170:M170" xr:uid="{C6D60F2C-7F8B-4BD0-A4B6-A1902431A711}">
      <formula1>0</formula1>
      <formula2>9999999999</formula2>
    </dataValidation>
    <dataValidation type="whole" imeMode="halfAlpha" allowBlank="1" showInputMessage="1" showErrorMessage="1" error="有効な数字を入力してください。10兆円以上になる場合は、9,999,999,999と入力してください" sqref="I174:M174" xr:uid="{104ADFCB-5BC8-4A8F-9B3C-9F01D8EC59E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175:M175" xr:uid="{E6751542-6D00-4827-9DCF-BC75E0DE558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176:M176" xr:uid="{6B1CDD50-45BF-44C3-A5E5-487DF99987C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177:M177" xr:uid="{B20680F1-8D8F-4A5E-985E-1CBB0A3FE46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182:M182" xr:uid="{AABB34CB-C554-4807-B62B-2447197387FF}">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183:M183" xr:uid="{ED9F99FE-7C06-4CA5-8AE7-C59A726AB067}">
      <formula1>-9999999999</formula1>
      <formula2>9999999999</formula2>
    </dataValidation>
    <dataValidation type="whole" imeMode="halfAlpha" allowBlank="1" showInputMessage="1" showErrorMessage="1" error="有効な数字を入力してください" sqref="I187:M187" xr:uid="{7EEE5270-93B0-40E3-B00A-7D001CFCA8FF}">
      <formula1>0</formula1>
      <formula2>9999999999</formula2>
    </dataValidation>
    <dataValidation type="whole" imeMode="halfAlpha" allowBlank="1" showInputMessage="1" showErrorMessage="1" error="有効な数字を入力してください" sqref="I188:M188" xr:uid="{D49FFD2C-9052-4C0F-AA18-70598AF14026}">
      <formula1>0</formula1>
      <formula2>9999999999</formula2>
    </dataValidation>
    <dataValidation type="whole" imeMode="halfAlpha" allowBlank="1" showInputMessage="1" showErrorMessage="1" error="有効な数字を入力してください" sqref="I189:M189" xr:uid="{E2D57158-3340-4F53-9021-D8B925A8DE05}">
      <formula1>0</formula1>
      <formula2>9999999999</formula2>
    </dataValidation>
    <dataValidation type="whole" imeMode="halfAlpha" allowBlank="1" showInputMessage="1" showErrorMessage="1" error="有効な数字を入力してください" sqref="I191:M191" xr:uid="{31815FC7-DB51-492A-ABBE-E29268D40259}">
      <formula1>0</formula1>
      <formula2>9999999999</formula2>
    </dataValidation>
    <dataValidation type="list" imeMode="halfAlpha" allowBlank="1" showInputMessage="1" showErrorMessage="1" error="リストから選択してください" sqref="I193:M193" xr:uid="{FD6C0AF3-ED71-4DD8-8BB0-B46A80994112}">
      <formula1>"可能,難しい,対応済み,　"</formula1>
    </dataValidation>
    <dataValidation errorStyle="warning" imeMode="hiragana" allowBlank="1" showInputMessage="1" showErrorMessage="1" sqref="E197:V197" xr:uid="{CF435805-7790-478E-9ED4-1209889E8F2C}"/>
    <dataValidation type="date" imeMode="halfAlpha" allowBlank="1" showInputMessage="1" showErrorMessage="1" error="有効な日付を入力してください" sqref="I204:M204" xr:uid="{38426DC8-FD52-4B56-8489-6ABCFFDBF50F}">
      <formula1>92</formula1>
      <formula2>73415</formula2>
    </dataValidation>
    <dataValidation type="date" imeMode="halfAlpha" allowBlank="1" showInputMessage="1" showErrorMessage="1" error="有効な日付を入力してください" sqref="O204:Q204" xr:uid="{08760464-5F00-43BE-9A98-9E570940F81E}">
      <formula1>92</formula1>
      <formula2>73415</formula2>
    </dataValidation>
    <dataValidation type="date" imeMode="halfAlpha" allowBlank="1" showInputMessage="1" showErrorMessage="1" error="有効な日付を入力してください" sqref="I206:M206" xr:uid="{CE60520B-6EA2-47F5-B819-A45FADC73430}">
      <formula1>92</formula1>
      <formula2>73415</formula2>
    </dataValidation>
    <dataValidation type="date" imeMode="halfAlpha" allowBlank="1" showInputMessage="1" showErrorMessage="1" error="有効な日付を入力してください" sqref="O206:Q206" xr:uid="{27F1BC08-9C67-4DA1-ACE7-BE96AAD3F397}">
      <formula1>92</formula1>
      <formula2>73415</formula2>
    </dataValidation>
    <dataValidation type="whole" imeMode="halfAlpha" allowBlank="1" showInputMessage="1" showErrorMessage="1" error="有効な数字を入力してください。10兆円以上になる場合は、9,999,999,999と入力してください" sqref="L210:P210" xr:uid="{099AF93A-3C42-46E8-B658-69F2CD75905F}">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10:T210" xr:uid="{E317B0F3-4B78-404A-A72D-7BBFB6501F2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10:V210" xr:uid="{D33A235C-435B-46D4-8B3B-692F38BB6A1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L211:P211" xr:uid="{FAE6BCB8-4EEC-41FA-B890-02DF65CEFA6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11:T211" xr:uid="{5167160C-19C7-448F-B975-8E89F8E2C2E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11:V211" xr:uid="{006E6949-8C99-4231-89E4-13A700806B7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L212:P212" xr:uid="{32473C5C-1D08-45CF-8FD8-99842889018F}">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12:T212" xr:uid="{FB75D90D-EB75-40BC-B5F3-C6AE265F9A9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12:V212" xr:uid="{F870C57D-7AD0-4D94-A429-03021EF8D539}">
      <formula1>-9999999999</formula1>
      <formula2>9999999999</formula2>
    </dataValidation>
    <dataValidation type="whole" imeMode="halfAlpha" allowBlank="1" showInputMessage="1" showErrorMessage="1" error="有効な数字を入力してください" sqref="N220:O220" xr:uid="{46BE3D7C-7519-432B-BD8B-6A1A0E961D76}">
      <formula1>0</formula1>
      <formula2>9999999999</formula2>
    </dataValidation>
    <dataValidation type="whole" imeMode="halfAlpha" allowBlank="1" showInputMessage="1" showErrorMessage="1" error="有効な数字を入力してください" sqref="N221:O221" xr:uid="{3C42A969-BC3F-4C49-8793-B3BEFC264036}">
      <formula1>0</formula1>
      <formula2>9999999999</formula2>
    </dataValidation>
    <dataValidation type="whole" imeMode="halfAlpha" allowBlank="1" showInputMessage="1" showErrorMessage="1" error="有効な数字を入力してください" sqref="N222:O222" xr:uid="{CF4D2843-1E21-4BD5-9B7D-7531FFB939D8}">
      <formula1>0</formula1>
      <formula2>9999999999</formula2>
    </dataValidation>
    <dataValidation type="whole" imeMode="halfAlpha" allowBlank="1" showInputMessage="1" showErrorMessage="1" error="有効な数字を入力してください" sqref="N223:O223" xr:uid="{CB672899-C147-4C70-9E1C-690ACEB1AB0E}">
      <formula1>0</formula1>
      <formula2>9999999999</formula2>
    </dataValidation>
    <dataValidation type="whole" imeMode="halfAlpha" allowBlank="1" showInputMessage="1" showErrorMessage="1" error="有効な数字を入力してください" sqref="N224:O224" xr:uid="{76BA9B19-1B9F-434F-8BED-AD451B6D8D4F}">
      <formula1>0</formula1>
      <formula2>9999999999</formula2>
    </dataValidation>
    <dataValidation type="whole" imeMode="halfAlpha" allowBlank="1" showInputMessage="1" showErrorMessage="1" error="有効な数字を入力してください" sqref="N225:O225" xr:uid="{562A9402-79A5-47BF-A0FB-94ED1D6CED01}">
      <formula1>0</formula1>
      <formula2>9999999999</formula2>
    </dataValidation>
    <dataValidation type="whole" imeMode="halfAlpha" allowBlank="1" showInputMessage="1" showErrorMessage="1" error="有効な数字を入力してください" sqref="N226:O226" xr:uid="{41604190-D21C-466A-9BAE-35367C378E00}">
      <formula1>0</formula1>
      <formula2>9999999999</formula2>
    </dataValidation>
    <dataValidation type="whole" imeMode="halfAlpha" allowBlank="1" showInputMessage="1" showErrorMessage="1" error="有効な数字を入力してください" sqref="N227:O227" xr:uid="{DC3423AE-862C-4381-87D5-D751F50A3776}">
      <formula1>0</formula1>
      <formula2>9999999999</formula2>
    </dataValidation>
    <dataValidation type="whole" imeMode="halfAlpha" allowBlank="1" showInputMessage="1" showErrorMessage="1" error="有効な数字を入力してください" sqref="N228:O228" xr:uid="{FB6EAE12-E8E0-411A-BF1B-FD7A0B1D73F2}">
      <formula1>0</formula1>
      <formula2>9999999999</formula2>
    </dataValidation>
    <dataValidation type="list" imeMode="halfAlpha" allowBlank="1" showInputMessage="1" showErrorMessage="1" error="リストから選択してください" sqref="N239" xr:uid="{39B7FF80-B736-4284-B8D0-2F409A0B30BB}">
      <formula1>"○,　"</formula1>
    </dataValidation>
    <dataValidation errorStyle="warning" imeMode="hiragana" allowBlank="1" showInputMessage="1" showErrorMessage="1" sqref="O239:P239" xr:uid="{DFA0D4A5-0114-4A86-AEA0-BFC7749268EB}"/>
    <dataValidation errorStyle="warning" imeMode="hiragana" allowBlank="1" showInputMessage="1" showErrorMessage="1" sqref="Q239:V239" xr:uid="{8140706B-4948-4CD4-9133-16C4D4D7AE8E}"/>
    <dataValidation type="list" imeMode="halfAlpha" allowBlank="1" showInputMessage="1" showErrorMessage="1" error="リストから選択してください" sqref="N240" xr:uid="{A894D7DE-C809-4BCF-B6AA-87003001D8F8}">
      <formula1>"○,　"</formula1>
    </dataValidation>
    <dataValidation errorStyle="warning" imeMode="hiragana" allowBlank="1" showInputMessage="1" showErrorMessage="1" sqref="O240:P240" xr:uid="{04E84DE7-8F92-4EDE-A26B-9765E077867F}"/>
    <dataValidation errorStyle="warning" imeMode="hiragana" allowBlank="1" showInputMessage="1" showErrorMessage="1" sqref="Q240:V240" xr:uid="{D24A4731-C470-462B-B6DF-9481FC1FE492}"/>
    <dataValidation type="list" imeMode="halfAlpha" allowBlank="1" showInputMessage="1" showErrorMessage="1" error="リストから選択してください" sqref="N241" xr:uid="{7EE37DFA-3A74-48C1-ADAF-4F3C776A3966}">
      <formula1>"○,　"</formula1>
    </dataValidation>
    <dataValidation errorStyle="warning" imeMode="hiragana" allowBlank="1" showInputMessage="1" showErrorMessage="1" sqref="O241:P241" xr:uid="{1DF51344-C31D-4631-A917-81DB4760396C}"/>
    <dataValidation errorStyle="warning" imeMode="hiragana" allowBlank="1" showInputMessage="1" showErrorMessage="1" sqref="Q241:V241" xr:uid="{91E14728-FFDF-4091-89F4-5064E794C7C3}"/>
    <dataValidation type="list" imeMode="halfAlpha" allowBlank="1" showInputMessage="1" showErrorMessage="1" error="リストから選択してください" sqref="N242" xr:uid="{3985E85D-E92A-4F5D-BEB6-E04CA211F06B}">
      <formula1>"○,　"</formula1>
    </dataValidation>
    <dataValidation errorStyle="warning" imeMode="hiragana" allowBlank="1" showInputMessage="1" showErrorMessage="1" sqref="O242:P242" xr:uid="{99D7DFDE-91FF-4EDD-956C-47F746EC72C3}"/>
    <dataValidation errorStyle="warning" imeMode="hiragana" allowBlank="1" showInputMessage="1" showErrorMessage="1" sqref="Q242:V242" xr:uid="{53549B27-77E6-482B-8BC9-A3A42E002E94}"/>
    <dataValidation type="list" imeMode="halfAlpha" allowBlank="1" showInputMessage="1" showErrorMessage="1" error="リストから選択してください" sqref="N243" xr:uid="{95591093-04F5-48FD-8262-FBA2EDAFC9C2}">
      <formula1>"○,　"</formula1>
    </dataValidation>
    <dataValidation errorStyle="warning" imeMode="hiragana" allowBlank="1" showInputMessage="1" showErrorMessage="1" sqref="O243:P243" xr:uid="{7C65B030-F568-47FB-AE06-E5CD7B3EB2F8}"/>
    <dataValidation errorStyle="warning" imeMode="hiragana" allowBlank="1" showInputMessage="1" showErrorMessage="1" sqref="Q243:V243" xr:uid="{BC89EC54-BE62-4B35-9B3E-04FB37E0EE11}"/>
    <dataValidation type="list" imeMode="halfAlpha" allowBlank="1" showInputMessage="1" showErrorMessage="1" error="リストから選択してください" sqref="N244" xr:uid="{1408D827-EA61-4B98-82FE-1696E8806670}">
      <formula1>"○,　"</formula1>
    </dataValidation>
    <dataValidation errorStyle="warning" imeMode="hiragana" allowBlank="1" showInputMessage="1" showErrorMessage="1" sqref="O244:P244" xr:uid="{52529661-D0B2-4DC2-BE45-05119DEF4CB8}"/>
    <dataValidation errorStyle="warning" imeMode="hiragana" allowBlank="1" showInputMessage="1" showErrorMessage="1" sqref="Q244:V244" xr:uid="{802AFB2A-70E9-4387-AF63-038D314E6450}"/>
    <dataValidation type="list" imeMode="halfAlpha" allowBlank="1" showInputMessage="1" showErrorMessage="1" error="リストから選択してください" sqref="N245" xr:uid="{DB885E68-BE04-4B67-8DF7-511BDE903B2A}">
      <formula1>"○,　"</formula1>
    </dataValidation>
    <dataValidation errorStyle="warning" imeMode="hiragana" allowBlank="1" showInputMessage="1" showErrorMessage="1" sqref="O245:P245" xr:uid="{AF2725E2-5B28-4568-A871-98C49F0D59D3}"/>
    <dataValidation errorStyle="warning" imeMode="hiragana" allowBlank="1" showInputMessage="1" showErrorMessage="1" sqref="Q245:V245" xr:uid="{C48664A7-0840-416D-A5B2-965018EF8168}"/>
    <dataValidation type="list" imeMode="halfAlpha" allowBlank="1" showInputMessage="1" showErrorMessage="1" error="リストから選択してください" sqref="N246" xr:uid="{1F539F1D-EABF-4551-B72F-38C81118152F}">
      <formula1>"○,　"</formula1>
    </dataValidation>
    <dataValidation errorStyle="warning" imeMode="hiragana" allowBlank="1" showInputMessage="1" showErrorMessage="1" sqref="O246:P246" xr:uid="{A6AE388E-6FEC-4BA5-921E-E592752DB625}"/>
    <dataValidation errorStyle="warning" imeMode="hiragana" allowBlank="1" showInputMessage="1" showErrorMessage="1" sqref="Q246:V246" xr:uid="{B9A7DEDC-0B3F-417B-91C5-03F846EE14BB}"/>
    <dataValidation type="list" imeMode="halfAlpha" allowBlank="1" showInputMessage="1" showErrorMessage="1" error="リストから選択してください" sqref="N247" xr:uid="{4F9F4396-D6F2-4BD1-949E-E63A366B6416}">
      <formula1>"○,　"</formula1>
    </dataValidation>
    <dataValidation errorStyle="warning" imeMode="hiragana" allowBlank="1" showInputMessage="1" showErrorMessage="1" sqref="O247:P247" xr:uid="{BBF1EFCE-DD24-42DD-8118-0796BB9D1D0D}"/>
    <dataValidation errorStyle="warning" imeMode="hiragana" allowBlank="1" showInputMessage="1" showErrorMessage="1" sqref="Q247:V247" xr:uid="{39327727-ADFE-4529-9DC2-3F22212EF737}"/>
    <dataValidation type="list" imeMode="halfAlpha" allowBlank="1" showInputMessage="1" showErrorMessage="1" error="リストから選択してください" sqref="N248" xr:uid="{146467B8-E4BE-46D6-8E44-BCF904AEE3DF}">
      <formula1>"○,　"</formula1>
    </dataValidation>
    <dataValidation errorStyle="warning" imeMode="hiragana" allowBlank="1" showInputMessage="1" showErrorMessage="1" sqref="O248:P248" xr:uid="{3BCE1CB1-A54C-4577-968E-6492AFC88249}"/>
    <dataValidation errorStyle="warning" imeMode="hiragana" allowBlank="1" showInputMessage="1" showErrorMessage="1" sqref="Q248:V248" xr:uid="{D0B7F6E6-666E-456A-9663-B75A2210BFEB}"/>
    <dataValidation type="list" imeMode="halfAlpha" allowBlank="1" showInputMessage="1" showErrorMessage="1" error="リストから選択してください" sqref="N249" xr:uid="{EF157A3E-65AB-4976-96A8-0C4A38D94846}">
      <formula1>"○,　"</formula1>
    </dataValidation>
    <dataValidation errorStyle="warning" imeMode="hiragana" allowBlank="1" showInputMessage="1" showErrorMessage="1" sqref="O249:P249" xr:uid="{94441684-7BEE-4839-9177-E3F0B5ADEAA7}"/>
    <dataValidation errorStyle="warning" imeMode="hiragana" allowBlank="1" showInputMessage="1" showErrorMessage="1" sqref="Q249:V249" xr:uid="{5A89D604-0A57-4961-83C5-9EF55411EFC0}"/>
    <dataValidation type="list" imeMode="halfAlpha" allowBlank="1" showInputMessage="1" showErrorMessage="1" error="リストから選択してください" sqref="N250" xr:uid="{326D95E8-DC13-4DFF-A972-A9930CADD022}">
      <formula1>"○,　"</formula1>
    </dataValidation>
    <dataValidation errorStyle="warning" imeMode="hiragana" allowBlank="1" showInputMessage="1" showErrorMessage="1" sqref="O250:P250" xr:uid="{7F07EEE6-9C83-446E-B581-12EB0F5B53BA}"/>
    <dataValidation errorStyle="warning" imeMode="hiragana" allowBlank="1" showInputMessage="1" showErrorMessage="1" sqref="Q250:V250" xr:uid="{E31273B9-69C4-49C6-8E1C-3AD950EE0C35}"/>
    <dataValidation type="list" imeMode="halfAlpha" allowBlank="1" showInputMessage="1" showErrorMessage="1" error="リストから選択してください" sqref="N251" xr:uid="{C68A95BC-D7D6-493D-BFF0-A014C6B856BA}">
      <formula1>"○,　"</formula1>
    </dataValidation>
    <dataValidation errorStyle="warning" imeMode="hiragana" allowBlank="1" showInputMessage="1" showErrorMessage="1" sqref="O251:P251" xr:uid="{5F513DA8-9091-474C-9C0E-8BEA7FFBBAC3}"/>
    <dataValidation errorStyle="warning" imeMode="hiragana" allowBlank="1" showInputMessage="1" showErrorMessage="1" sqref="Q251:V251" xr:uid="{6D7DDB10-6623-4942-8A73-B07238A6CDA6}"/>
    <dataValidation type="list" imeMode="halfAlpha" allowBlank="1" showInputMessage="1" showErrorMessage="1" error="リストから選択してください" sqref="N252" xr:uid="{75B07E80-1B80-4826-A216-8FD355398EAF}">
      <formula1>"○,　"</formula1>
    </dataValidation>
    <dataValidation errorStyle="warning" imeMode="hiragana" allowBlank="1" showInputMessage="1" showErrorMessage="1" sqref="O252:P252" xr:uid="{96911C7B-4AFA-4011-87E8-B258C72E1E9F}"/>
    <dataValidation errorStyle="warning" imeMode="hiragana" allowBlank="1" showInputMessage="1" showErrorMessage="1" sqref="Q252:V252" xr:uid="{FA91B31D-31B1-4E60-9C54-A442BECC6E63}"/>
    <dataValidation type="list" imeMode="halfAlpha" allowBlank="1" showInputMessage="1" showErrorMessage="1" error="リストから選択してください" sqref="N253" xr:uid="{516A5B48-3271-45EC-9349-4F38F1C71832}">
      <formula1>"○,　"</formula1>
    </dataValidation>
    <dataValidation errorStyle="warning" imeMode="hiragana" allowBlank="1" showInputMessage="1" showErrorMessage="1" sqref="O253:P253" xr:uid="{D278E071-1394-4A15-9D6E-7DA4F9351E1C}"/>
    <dataValidation errorStyle="warning" imeMode="hiragana" allowBlank="1" showInputMessage="1" showErrorMessage="1" sqref="Q253:V253" xr:uid="{63991C50-E48C-46BB-826C-C8CB6271882E}"/>
    <dataValidation type="list" imeMode="halfAlpha" allowBlank="1" showInputMessage="1" showErrorMessage="1" error="リストから選択してください" sqref="N254" xr:uid="{ED59684B-DA59-488C-8C38-43149B46EF2E}">
      <formula1>"○,　"</formula1>
    </dataValidation>
    <dataValidation errorStyle="warning" imeMode="hiragana" allowBlank="1" showInputMessage="1" showErrorMessage="1" sqref="O254:P254" xr:uid="{F68B97E9-06A7-4ACE-8E8E-048A5606E032}"/>
    <dataValidation errorStyle="warning" imeMode="hiragana" allowBlank="1" showInputMessage="1" showErrorMessage="1" sqref="Q254:V254" xr:uid="{AB6131EC-534E-4762-88E4-58E96998C150}"/>
    <dataValidation type="list" imeMode="halfAlpha" allowBlank="1" showInputMessage="1" showErrorMessage="1" error="リストから選択してください" sqref="N255" xr:uid="{E7594FD8-486B-4A34-B18C-E6321FA0229B}">
      <formula1>"○,　"</formula1>
    </dataValidation>
    <dataValidation errorStyle="warning" imeMode="hiragana" allowBlank="1" showInputMessage="1" showErrorMessage="1" sqref="O255:P255" xr:uid="{4D12FB43-3D97-4DF1-BAB0-9663072D71E1}"/>
    <dataValidation errorStyle="warning" imeMode="hiragana" allowBlank="1" showInputMessage="1" showErrorMessage="1" sqref="Q255:V255" xr:uid="{F2AA3605-4F5B-4418-BD0A-F92B8DB87C21}"/>
    <dataValidation type="list" imeMode="halfAlpha" allowBlank="1" showInputMessage="1" showErrorMessage="1" error="リストから選択してください" sqref="N256" xr:uid="{FCD72FB2-A703-45B3-B69C-2F0429FF2637}">
      <formula1>"○,　"</formula1>
    </dataValidation>
    <dataValidation errorStyle="warning" imeMode="hiragana" allowBlank="1" showInputMessage="1" showErrorMessage="1" sqref="O256:P256" xr:uid="{1D5179AA-CE45-49FB-A265-58D9E3DE1196}"/>
    <dataValidation errorStyle="warning" imeMode="hiragana" allowBlank="1" showInputMessage="1" showErrorMessage="1" sqref="Q256:V256" xr:uid="{F5D9FEE1-CC9D-46B7-95DC-36089A6AE1F6}"/>
    <dataValidation type="list" imeMode="halfAlpha" allowBlank="1" showInputMessage="1" showErrorMessage="1" error="リストから選択してください" sqref="N257" xr:uid="{96EBE70C-E406-4B3F-BE82-1F31945BEF7B}">
      <formula1>"○,　"</formula1>
    </dataValidation>
    <dataValidation errorStyle="warning" imeMode="hiragana" allowBlank="1" showInputMessage="1" showErrorMessage="1" sqref="O257:P257" xr:uid="{AD630481-55E7-4612-AA35-26F0B79CA8FD}"/>
    <dataValidation errorStyle="warning" imeMode="hiragana" allowBlank="1" showInputMessage="1" showErrorMessage="1" sqref="Q257:V257" xr:uid="{955DCCA4-BBAD-4444-A921-A8E6FDA1D0D2}"/>
    <dataValidation type="list" imeMode="halfAlpha" allowBlank="1" showInputMessage="1" showErrorMessage="1" error="リストから選択してください" sqref="N258" xr:uid="{A94A8E6C-D73C-40DA-98B5-9F4C6B39AE64}">
      <formula1>"○,　"</formula1>
    </dataValidation>
    <dataValidation errorStyle="warning" imeMode="hiragana" allowBlank="1" showInputMessage="1" showErrorMessage="1" sqref="O258:P258" xr:uid="{94AACB3D-85F3-4D13-8AF5-594DC6257C6E}"/>
    <dataValidation errorStyle="warning" imeMode="hiragana" allowBlank="1" showInputMessage="1" showErrorMessage="1" sqref="Q258:V258" xr:uid="{6645CDAF-5CFB-4BFB-9FB7-A10ACB38E096}"/>
    <dataValidation type="list" imeMode="halfAlpha" allowBlank="1" showInputMessage="1" showErrorMessage="1" error="リストから選択してください" sqref="N259" xr:uid="{C0AA89B4-C481-4DC6-8E34-472C764E34EC}">
      <formula1>"○,　"</formula1>
    </dataValidation>
    <dataValidation errorStyle="warning" imeMode="hiragana" allowBlank="1" showInputMessage="1" showErrorMessage="1" sqref="O259:P259" xr:uid="{F1B621D3-8880-436E-BFB1-561D80C5242F}"/>
    <dataValidation errorStyle="warning" imeMode="hiragana" allowBlank="1" showInputMessage="1" showErrorMessage="1" sqref="Q259:V259" xr:uid="{5CE4CACC-CB07-41FB-ACB2-5CAC72FC264B}"/>
    <dataValidation type="list" imeMode="halfAlpha" allowBlank="1" showInputMessage="1" showErrorMessage="1" error="リストから選択してください" sqref="N260" xr:uid="{29DE837C-95C7-43FA-A2DF-16BC902596C8}">
      <formula1>"○,　"</formula1>
    </dataValidation>
    <dataValidation errorStyle="warning" imeMode="hiragana" allowBlank="1" showInputMessage="1" showErrorMessage="1" sqref="O260:P260" xr:uid="{D8385D43-C1D9-4749-83DA-E50A62A0419C}"/>
    <dataValidation errorStyle="warning" imeMode="hiragana" allowBlank="1" showInputMessage="1" showErrorMessage="1" sqref="Q260:V260" xr:uid="{6969B8A7-D98E-454A-BB16-5F5C3236506A}"/>
    <dataValidation type="list" imeMode="halfAlpha" allowBlank="1" showInputMessage="1" showErrorMessage="1" error="リストから選択してください" sqref="N261" xr:uid="{288ED615-4852-4A9A-91AD-1588070DB725}">
      <formula1>"○,　"</formula1>
    </dataValidation>
    <dataValidation errorStyle="warning" imeMode="hiragana" allowBlank="1" showInputMessage="1" showErrorMessage="1" sqref="O261:P261" xr:uid="{97F3AC68-253C-45B5-84AA-A523FBD58CEF}"/>
    <dataValidation errorStyle="warning" imeMode="hiragana" allowBlank="1" showInputMessage="1" showErrorMessage="1" sqref="Q261:V261" xr:uid="{FED83353-2983-4912-B12A-9D673B2B2F88}"/>
    <dataValidation type="list" imeMode="halfAlpha" allowBlank="1" showInputMessage="1" showErrorMessage="1" error="リストから選択してください" sqref="N262" xr:uid="{05402B5D-14B8-4746-A255-0376F7DB9AD1}">
      <formula1>"○,　"</formula1>
    </dataValidation>
    <dataValidation errorStyle="warning" imeMode="hiragana" allowBlank="1" showInputMessage="1" showErrorMessage="1" sqref="O262:P262" xr:uid="{07FDE90B-D076-4B48-8415-602DECDC961E}"/>
    <dataValidation errorStyle="warning" imeMode="hiragana" allowBlank="1" showInputMessage="1" showErrorMessage="1" sqref="Q262:V262" xr:uid="{9544F0F3-4083-454A-AC03-BB229A77D9B8}"/>
    <dataValidation type="list" imeMode="halfAlpha" allowBlank="1" showInputMessage="1" showErrorMessage="1" error="リストから選択してください" sqref="N263" xr:uid="{98E9FE83-C325-4C08-9300-BE99E46D246D}">
      <formula1>"○,　"</formula1>
    </dataValidation>
    <dataValidation errorStyle="warning" imeMode="hiragana" allowBlank="1" showInputMessage="1" showErrorMessage="1" sqref="O263:P263" xr:uid="{DC84B268-D784-438A-A3C7-A8D8A356C8B7}"/>
    <dataValidation errorStyle="warning" imeMode="hiragana" allowBlank="1" showInputMessage="1" showErrorMessage="1" sqref="Q263:V263" xr:uid="{2964659B-A4C8-4154-B2F9-325BB1417FD1}"/>
    <dataValidation type="list" imeMode="halfAlpha" allowBlank="1" showInputMessage="1" showErrorMessage="1" error="リストから選択してください" sqref="N264" xr:uid="{6F1B5006-6EF5-4201-98A6-FD87BC4346AB}">
      <formula1>"○,　"</formula1>
    </dataValidation>
    <dataValidation errorStyle="warning" imeMode="hiragana" allowBlank="1" showInputMessage="1" showErrorMessage="1" sqref="O264:P264" xr:uid="{5217A08F-617A-4194-ADC9-B67B8992F265}"/>
    <dataValidation errorStyle="warning" imeMode="hiragana" allowBlank="1" showInputMessage="1" showErrorMessage="1" sqref="Q264:V264" xr:uid="{3D6C40B2-8CA6-43B2-B3CE-2D6827F22E00}"/>
    <dataValidation type="list" imeMode="halfAlpha" allowBlank="1" showInputMessage="1" showErrorMessage="1" error="リストから選択してください" sqref="N265" xr:uid="{46A465D2-A376-4479-A80F-1FC4819E73B2}">
      <formula1>"○,　"</formula1>
    </dataValidation>
    <dataValidation errorStyle="warning" imeMode="hiragana" allowBlank="1" showInputMessage="1" showErrorMessage="1" sqref="O265:P265" xr:uid="{92D6D558-3B24-4424-91D1-0C43023CEE2E}"/>
    <dataValidation errorStyle="warning" imeMode="hiragana" allowBlank="1" showInputMessage="1" showErrorMessage="1" sqref="Q265:V265" xr:uid="{71DF3DDF-E302-4521-A223-0CEE6ACD0AAD}"/>
    <dataValidation type="list" imeMode="halfAlpha" allowBlank="1" showInputMessage="1" showErrorMessage="1" error="リストから選択してください" sqref="N266" xr:uid="{7BB9DEF1-4898-4931-95BC-19DE2C1EB9BC}">
      <formula1>"○,　"</formula1>
    </dataValidation>
    <dataValidation errorStyle="warning" imeMode="hiragana" allowBlank="1" showInputMessage="1" showErrorMessage="1" sqref="O266:P266" xr:uid="{6266964B-0C8F-4C18-B024-B7410639B35B}"/>
    <dataValidation errorStyle="warning" imeMode="hiragana" allowBlank="1" showInputMessage="1" showErrorMessage="1" sqref="Q266:V266" xr:uid="{C1409BC3-2B44-4766-AD6F-897C982C8ECD}"/>
    <dataValidation type="list" imeMode="halfAlpha" allowBlank="1" showInputMessage="1" showErrorMessage="1" error="リストから選択してください" sqref="N267" xr:uid="{AB94DB31-5AB7-4E24-B559-5057B5EE032E}">
      <formula1>"○,　"</formula1>
    </dataValidation>
    <dataValidation errorStyle="warning" imeMode="hiragana" allowBlank="1" showInputMessage="1" showErrorMessage="1" sqref="O267:P267" xr:uid="{808CDD1B-6C57-4716-82EA-21A29A34DB86}"/>
    <dataValidation errorStyle="warning" imeMode="hiragana" allowBlank="1" showInputMessage="1" showErrorMessage="1" sqref="Q267:V267" xr:uid="{76E3B13F-8B4F-4097-9BE5-6DDF963BCD0E}"/>
    <dataValidation type="list" imeMode="halfAlpha" allowBlank="1" showInputMessage="1" showErrorMessage="1" error="リストから選択してください" sqref="N268" xr:uid="{0185DD32-C12F-429F-AECF-F24FEB042595}">
      <formula1>"○,　"</formula1>
    </dataValidation>
    <dataValidation errorStyle="warning" imeMode="hiragana" allowBlank="1" showInputMessage="1" showErrorMessage="1" sqref="O268:P268" xr:uid="{FA2101D8-013A-41C2-9F5F-9ADA10D9E875}"/>
    <dataValidation errorStyle="warning" imeMode="hiragana" allowBlank="1" showInputMessage="1" showErrorMessage="1" sqref="Q268:V268" xr:uid="{8595433F-E23F-4934-8F15-55FAFFF77283}"/>
    <dataValidation type="list" imeMode="halfAlpha" allowBlank="1" showInputMessage="1" showErrorMessage="1" error="リストから選択してください" sqref="N269" xr:uid="{F736FBC6-06EA-41C2-AB15-85BC636DFFF4}">
      <formula1>"○,　"</formula1>
    </dataValidation>
    <dataValidation errorStyle="warning" imeMode="hiragana" allowBlank="1" showInputMessage="1" showErrorMessage="1" sqref="O269:P269" xr:uid="{A482AC53-6D0C-4445-B122-4A4B1F5FF1DC}"/>
    <dataValidation errorStyle="warning" imeMode="hiragana" allowBlank="1" showInputMessage="1" showErrorMessage="1" sqref="Q269:V269" xr:uid="{60A1EF99-A24A-4219-9945-19AD987126E4}"/>
    <dataValidation type="list" imeMode="halfAlpha" allowBlank="1" showInputMessage="1" showErrorMessage="1" error="リストから選択してください" sqref="N270" xr:uid="{A52E1168-BBD5-49DC-B383-2D62A2929923}">
      <formula1>"○,　"</formula1>
    </dataValidation>
    <dataValidation errorStyle="warning" imeMode="hiragana" allowBlank="1" showInputMessage="1" showErrorMessage="1" sqref="O270:P270" xr:uid="{6BAA352C-6026-4934-A07C-C7F8CDEC28EB}"/>
    <dataValidation errorStyle="warning" imeMode="hiragana" allowBlank="1" showInputMessage="1" showErrorMessage="1" sqref="Q270:V270" xr:uid="{F799BC28-2C86-4220-B7BB-1F09D62845D3}"/>
    <dataValidation type="list" imeMode="halfAlpha" allowBlank="1" showInputMessage="1" showErrorMessage="1" error="リストから選択してください" sqref="N271" xr:uid="{39D320F6-A561-47A3-8688-2D6201E26F7C}">
      <formula1>"○,　"</formula1>
    </dataValidation>
    <dataValidation errorStyle="warning" imeMode="hiragana" allowBlank="1" showInputMessage="1" showErrorMessage="1" sqref="O271:P271" xr:uid="{1035A34E-AF16-405C-9728-243AF655F027}"/>
    <dataValidation errorStyle="warning" imeMode="hiragana" allowBlank="1" showInputMessage="1" showErrorMessage="1" sqref="Q271:V271" xr:uid="{F54A8F53-FE4B-4FC5-8C82-6EAD55416C75}"/>
    <dataValidation type="list" imeMode="halfAlpha" allowBlank="1" showInputMessage="1" showErrorMessage="1" error="リストから選択してください" sqref="N272" xr:uid="{C7A07B7D-4175-49B8-A9E0-E8F78AF77054}">
      <formula1>"○,　"</formula1>
    </dataValidation>
    <dataValidation errorStyle="warning" imeMode="hiragana" allowBlank="1" showInputMessage="1" showErrorMessage="1" sqref="O272:P272" xr:uid="{461E09EE-4A28-4ABF-9A47-EDA4959BFE90}"/>
    <dataValidation errorStyle="warning" imeMode="hiragana" allowBlank="1" showInputMessage="1" showErrorMessage="1" sqref="Q272:V272" xr:uid="{63B90F44-74FD-4F21-AFEA-CABC5C0E0038}"/>
    <dataValidation type="list" imeMode="halfAlpha" allowBlank="1" showInputMessage="1" showErrorMessage="1" error="リストから選択してください" sqref="N273" xr:uid="{C1DB4BE7-EDDE-4F3A-9A40-3E684E234061}">
      <formula1>"○,　"</formula1>
    </dataValidation>
    <dataValidation errorStyle="warning" imeMode="hiragana" allowBlank="1" showInputMessage="1" showErrorMessage="1" sqref="O273:P273" xr:uid="{36385CEC-169B-4C1E-BE69-746F44D3B2DC}"/>
    <dataValidation errorStyle="warning" imeMode="hiragana" allowBlank="1" showInputMessage="1" showErrorMessage="1" sqref="Q273:V273" xr:uid="{1DA3B820-B2F2-494A-8A5F-9C3B86558F59}"/>
    <dataValidation type="list" imeMode="halfAlpha" allowBlank="1" showInputMessage="1" showErrorMessage="1" error="リストから選択してください" sqref="N274" xr:uid="{0A1532B2-C1BD-4F84-BD0A-892EB2761758}">
      <formula1>"○,　"</formula1>
    </dataValidation>
    <dataValidation errorStyle="warning" imeMode="hiragana" allowBlank="1" showInputMessage="1" showErrorMessage="1" sqref="O274:P274" xr:uid="{C709561F-C749-46EC-BE7B-7F21D03C95D9}"/>
    <dataValidation errorStyle="warning" imeMode="hiragana" allowBlank="1" showInputMessage="1" showErrorMessage="1" sqref="Q274:V274" xr:uid="{F4D7FBA5-8045-4F2E-B73A-E5AFC2BDD884}"/>
    <dataValidation type="list" imeMode="halfAlpha" allowBlank="1" showInputMessage="1" showErrorMessage="1" error="リストから選択してください" sqref="N275" xr:uid="{BD70049D-4175-4F13-81EE-82DC8F954BEF}">
      <formula1>"○,　"</formula1>
    </dataValidation>
    <dataValidation errorStyle="warning" imeMode="hiragana" allowBlank="1" showInputMessage="1" showErrorMessage="1" sqref="O275:P275" xr:uid="{BE6F9612-4FD6-45EF-A7C6-779857E08FAE}"/>
    <dataValidation errorStyle="warning" imeMode="hiragana" allowBlank="1" showInputMessage="1" showErrorMessage="1" sqref="Q275:V275" xr:uid="{4A053192-5CC8-4F3C-A2DA-D08310E870B8}"/>
    <dataValidation type="list" imeMode="halfAlpha" allowBlank="1" showInputMessage="1" showErrorMessage="1" error="リストから選択してください" sqref="N276" xr:uid="{FAB32E4A-7E91-4036-87BD-EE539C8039C2}">
      <formula1>"○,　"</formula1>
    </dataValidation>
    <dataValidation errorStyle="warning" imeMode="hiragana" allowBlank="1" showInputMessage="1" showErrorMessage="1" sqref="O276:P276" xr:uid="{694419DD-EE0A-49BE-84D1-9FBF7B29CFB0}"/>
    <dataValidation errorStyle="warning" imeMode="hiragana" allowBlank="1" showInputMessage="1" showErrorMessage="1" sqref="Q276:V276" xr:uid="{2C96894F-D663-4501-B6D0-656829FD3C3E}"/>
    <dataValidation type="list" imeMode="halfAlpha" allowBlank="1" showInputMessage="1" showErrorMessage="1" error="リストから選択してください" sqref="N277" xr:uid="{F2F09289-F1C2-4198-94F8-8A3BFAE7159D}">
      <formula1>"○,　"</formula1>
    </dataValidation>
    <dataValidation errorStyle="warning" imeMode="hiragana" allowBlank="1" showInputMessage="1" showErrorMessage="1" sqref="O277:P277" xr:uid="{7EC4AA49-386A-4B49-9E75-E56720ECA7D7}"/>
    <dataValidation errorStyle="warning" imeMode="hiragana" allowBlank="1" showInputMessage="1" showErrorMessage="1" sqref="Q277:V277" xr:uid="{CED8D0CD-18BA-4FE2-8201-A690CD9E0E23}"/>
    <dataValidation type="list" imeMode="halfAlpha" allowBlank="1" showInputMessage="1" showErrorMessage="1" error="リストから選択してください" sqref="N278" xr:uid="{477E42CA-12FC-45AC-A843-E26EB0825836}">
      <formula1>"○,　"</formula1>
    </dataValidation>
    <dataValidation errorStyle="warning" imeMode="hiragana" allowBlank="1" showInputMessage="1" showErrorMessage="1" sqref="O278:P278" xr:uid="{C00127AE-6FFC-45CD-9ED4-D6487E7F5847}"/>
    <dataValidation errorStyle="warning" imeMode="hiragana" allowBlank="1" showInputMessage="1" showErrorMessage="1" sqref="Q278:V278" xr:uid="{E8257D10-CE27-4658-BB97-3003A25B39DD}"/>
    <dataValidation type="list" imeMode="halfAlpha" allowBlank="1" showInputMessage="1" showErrorMessage="1" error="リストから選択してください" sqref="N279" xr:uid="{99762D02-F1DF-4788-9DB7-6677CE195C37}">
      <formula1>"○,　"</formula1>
    </dataValidation>
    <dataValidation errorStyle="warning" imeMode="hiragana" allowBlank="1" showInputMessage="1" showErrorMessage="1" sqref="O279:P279" xr:uid="{C3BF61F4-2842-4E01-94E2-2C20865B3562}"/>
    <dataValidation errorStyle="warning" imeMode="hiragana" allowBlank="1" showInputMessage="1" showErrorMessage="1" sqref="Q279:V279" xr:uid="{4E61A71B-78E6-47DC-8160-3949D36BD44C}"/>
    <dataValidation type="list" imeMode="halfAlpha" allowBlank="1" showInputMessage="1" showErrorMessage="1" error="リストから選択してください" sqref="N280" xr:uid="{B092E755-FB71-4C82-B25D-0BFD0980A292}">
      <formula1>"○,　"</formula1>
    </dataValidation>
    <dataValidation errorStyle="warning" imeMode="hiragana" allowBlank="1" showInputMessage="1" showErrorMessage="1" sqref="O280:P280" xr:uid="{544DD937-C738-4521-A7C1-699BF7925AC6}"/>
    <dataValidation errorStyle="warning" imeMode="hiragana" allowBlank="1" showInputMessage="1" showErrorMessage="1" sqref="Q280:V280" xr:uid="{04749497-06B1-48C1-BFDC-2406B6741B62}"/>
    <dataValidation type="list" imeMode="halfAlpha" allowBlank="1" showInputMessage="1" showErrorMessage="1" error="リストから選択してください" sqref="N281" xr:uid="{8B5D3988-9956-49DE-AB71-077A622D2926}">
      <formula1>"○,　"</formula1>
    </dataValidation>
    <dataValidation errorStyle="warning" imeMode="hiragana" allowBlank="1" showInputMessage="1" showErrorMessage="1" sqref="O281:P281" xr:uid="{CAFD9C35-0171-46D0-937B-9877DE9558EA}"/>
    <dataValidation errorStyle="warning" imeMode="hiragana" allowBlank="1" showInputMessage="1" showErrorMessage="1" sqref="Q281:V281" xr:uid="{1140B35F-E2E8-4094-810F-94CEA5B94B71}"/>
    <dataValidation type="list" imeMode="halfAlpha" allowBlank="1" showInputMessage="1" showErrorMessage="1" error="リストから選択してください" sqref="N282" xr:uid="{5477B786-7606-4322-A8CF-98E4472D1A20}">
      <formula1>"○,　"</formula1>
    </dataValidation>
    <dataValidation errorStyle="warning" imeMode="hiragana" allowBlank="1" showInputMessage="1" showErrorMessage="1" sqref="O282:P282" xr:uid="{52C45E73-0DB4-4879-A8A2-2757839C3CE9}"/>
    <dataValidation errorStyle="warning" imeMode="hiragana" allowBlank="1" showInputMessage="1" showErrorMessage="1" sqref="Q282:V282" xr:uid="{6668E115-FF9C-4F3B-83FC-F59FD9FDE950}"/>
    <dataValidation type="list" imeMode="halfAlpha" allowBlank="1" showInputMessage="1" showErrorMessage="1" error="リストから選択してください" sqref="N283" xr:uid="{B6066CA0-FCDF-448F-B51B-BD971FC3BE7C}">
      <formula1>"○,　"</formula1>
    </dataValidation>
    <dataValidation errorStyle="warning" imeMode="hiragana" allowBlank="1" showInputMessage="1" showErrorMessage="1" sqref="O283:P283" xr:uid="{88C9C987-03E4-4844-8A1C-EEA50DF75440}"/>
    <dataValidation errorStyle="warning" imeMode="hiragana" allowBlank="1" showInputMessage="1" showErrorMessage="1" sqref="Q283:V283" xr:uid="{CFA66551-6B02-45B9-8964-E6281CC95CFA}"/>
    <dataValidation type="list" imeMode="halfAlpha" allowBlank="1" showInputMessage="1" showErrorMessage="1" error="リストから選択してください" sqref="N284" xr:uid="{2FC8A063-2BC7-44B1-8312-EB5E2DE3E903}">
      <formula1>"○,　"</formula1>
    </dataValidation>
    <dataValidation errorStyle="warning" imeMode="hiragana" allowBlank="1" showInputMessage="1" showErrorMessage="1" sqref="O284:P284" xr:uid="{5879FC7D-917E-435E-8EB3-CFA57F693198}"/>
    <dataValidation errorStyle="warning" imeMode="hiragana" allowBlank="1" showInputMessage="1" showErrorMessage="1" sqref="Q284:V284" xr:uid="{A065519E-BF86-45E3-AF07-C9BFA6DA5A59}"/>
    <dataValidation type="list" imeMode="halfAlpha" allowBlank="1" showInputMessage="1" showErrorMessage="1" error="リストから選択してください" sqref="N285" xr:uid="{9E3B1C32-068F-4C93-A40D-E06DCB25E13D}">
      <formula1>"○,　"</formula1>
    </dataValidation>
    <dataValidation errorStyle="warning" imeMode="hiragana" allowBlank="1" showInputMessage="1" showErrorMessage="1" sqref="O285:P285" xr:uid="{C84D8C4E-BE16-49F8-AB4E-E54550B5EC6F}"/>
    <dataValidation errorStyle="warning" imeMode="hiragana" allowBlank="1" showInputMessage="1" showErrorMessage="1" sqref="Q285:V285" xr:uid="{1ACF72FF-74DF-4CCE-96A0-A620624FDB9F}"/>
    <dataValidation type="list" imeMode="halfAlpha" allowBlank="1" showInputMessage="1" showErrorMessage="1" error="リストから選択してください" sqref="N286" xr:uid="{D587EC95-3C2D-4A73-B727-C578C981D808}">
      <formula1>"○,　"</formula1>
    </dataValidation>
    <dataValidation errorStyle="warning" imeMode="hiragana" allowBlank="1" showInputMessage="1" showErrorMessage="1" sqref="O286:P286" xr:uid="{25F3116C-6396-42D9-A3B3-7D36FB6C22A9}"/>
    <dataValidation errorStyle="warning" imeMode="hiragana" allowBlank="1" showInputMessage="1" showErrorMessage="1" sqref="Q286:V286" xr:uid="{5EAD759D-02F2-4DD6-94D4-133E1C346A22}"/>
    <dataValidation type="list" imeMode="halfAlpha" allowBlank="1" showInputMessage="1" showErrorMessage="1" error="リストから選択してください" sqref="N287" xr:uid="{10CFC656-98C6-4252-82F9-B5F9C39BAEAB}">
      <formula1>"○,　"</formula1>
    </dataValidation>
    <dataValidation errorStyle="warning" imeMode="hiragana" allowBlank="1" showInputMessage="1" showErrorMessage="1" sqref="O287:P287" xr:uid="{B7E0CF39-077A-422C-B853-9CACC60A8F2D}"/>
    <dataValidation errorStyle="warning" imeMode="hiragana" allowBlank="1" showInputMessage="1" showErrorMessage="1" sqref="Q287:V287" xr:uid="{D42A10AA-F085-4DE5-99FD-65FD46FB5B2B}"/>
    <dataValidation type="list" imeMode="halfAlpha" allowBlank="1" showInputMessage="1" showErrorMessage="1" error="リストから選択してください" sqref="N288" xr:uid="{6EF949F8-C8B4-42C5-A4A8-22E2F9E609E5}">
      <formula1>"○,　"</formula1>
    </dataValidation>
    <dataValidation errorStyle="warning" imeMode="hiragana" allowBlank="1" showInputMessage="1" showErrorMessage="1" sqref="O288:P288" xr:uid="{0DC56CEA-CEE9-4EEF-A3A4-F884CF2A997B}"/>
    <dataValidation errorStyle="warning" imeMode="hiragana" allowBlank="1" showInputMessage="1" showErrorMessage="1" sqref="Q288:V288" xr:uid="{C09E8423-15D3-433F-AB73-70E496E7FF2D}"/>
    <dataValidation type="list" imeMode="halfAlpha" allowBlank="1" showInputMessage="1" showErrorMessage="1" error="リストから選択してください" sqref="N289" xr:uid="{50A02663-5E74-4C28-AEA3-D1D630038882}">
      <formula1>"○,　"</formula1>
    </dataValidation>
    <dataValidation errorStyle="warning" imeMode="hiragana" allowBlank="1" showInputMessage="1" showErrorMessage="1" sqref="O289:P289" xr:uid="{993CF137-5872-4EFC-A738-BBC8C5CD211E}"/>
    <dataValidation errorStyle="warning" imeMode="hiragana" allowBlank="1" showInputMessage="1" showErrorMessage="1" sqref="Q289:V289" xr:uid="{3AE0327F-107F-4A52-8CB5-2F34D8498860}"/>
    <dataValidation type="list" imeMode="halfAlpha" allowBlank="1" showInputMessage="1" showErrorMessage="1" error="リストから選択してください" sqref="N290" xr:uid="{6B006C63-4B45-4116-A379-E7CE74275E53}">
      <formula1>"○,　"</formula1>
    </dataValidation>
    <dataValidation errorStyle="warning" imeMode="hiragana" allowBlank="1" showInputMessage="1" showErrorMessage="1" sqref="O290:P290" xr:uid="{8E38A580-905C-4A30-93CE-ACF6AB3F3EAA}"/>
    <dataValidation errorStyle="warning" imeMode="hiragana" allowBlank="1" showInputMessage="1" showErrorMessage="1" sqref="Q290:V290" xr:uid="{D41BECF6-D8C1-4448-8EAD-1DF0AA5D5570}"/>
    <dataValidation type="list" imeMode="halfAlpha" allowBlank="1" showInputMessage="1" showErrorMessage="1" error="リストから選択してください" sqref="N291" xr:uid="{FC7A7DDA-1A7C-40EA-80CA-A3322384C2E8}">
      <formula1>"○,　"</formula1>
    </dataValidation>
    <dataValidation errorStyle="warning" imeMode="hiragana" allowBlank="1" showInputMessage="1" showErrorMessage="1" sqref="O291:P291" xr:uid="{0B6C4C78-AEA6-41A3-96F2-86F515A23960}"/>
    <dataValidation errorStyle="warning" imeMode="hiragana" allowBlank="1" showInputMessage="1" showErrorMessage="1" sqref="Q291:V291" xr:uid="{1A167C6A-C36D-453D-904E-BCECFCA30CE2}"/>
    <dataValidation type="list" imeMode="halfAlpha" allowBlank="1" showInputMessage="1" showErrorMessage="1" error="リストから選択してください" sqref="N292" xr:uid="{1E767B26-1107-4C57-A455-9E234E10A86B}">
      <formula1>"○,　"</formula1>
    </dataValidation>
    <dataValidation errorStyle="warning" imeMode="hiragana" allowBlank="1" showInputMessage="1" showErrorMessage="1" sqref="O292:P292" xr:uid="{2B92F9D5-DD9E-446F-B2D2-3C674C6397E9}"/>
    <dataValidation errorStyle="warning" imeMode="hiragana" allowBlank="1" showInputMessage="1" showErrorMessage="1" sqref="Q292:V292" xr:uid="{1BDA865C-AC87-4FDC-B5D4-7B58F59F7E8D}"/>
    <dataValidation type="list" imeMode="halfAlpha" allowBlank="1" showInputMessage="1" showErrorMessage="1" error="リストから選択してください" sqref="L297:M297" xr:uid="{5F7CB48A-EF01-4E7F-827F-D182CAE1F26A}">
      <formula1>"○,　"</formula1>
    </dataValidation>
    <dataValidation type="list" imeMode="halfAlpha" allowBlank="1" showInputMessage="1" showErrorMessage="1" error="リストから選択してください" sqref="N297:O297" xr:uid="{09975CEA-7F77-4408-8EDD-8CEEC300972F}">
      <formula1>"○,　"</formula1>
    </dataValidation>
    <dataValidation type="list" imeMode="halfAlpha" allowBlank="1" showInputMessage="1" showErrorMessage="1" error="リストから選択してください" sqref="L298:M298" xr:uid="{E8A79628-CE28-4C52-AF04-98E982B566D6}">
      <formula1>"○,　"</formula1>
    </dataValidation>
    <dataValidation type="list" imeMode="halfAlpha" allowBlank="1" showInputMessage="1" showErrorMessage="1" error="リストから選択してください" sqref="N298:O298" xr:uid="{17C207AE-BB77-48DD-8D05-3BAD1BB13780}">
      <formula1>"○,　"</formula1>
    </dataValidation>
    <dataValidation type="list" imeMode="halfAlpha" allowBlank="1" showInputMessage="1" showErrorMessage="1" error="リストから選択してください" sqref="L299:M299" xr:uid="{49517052-6574-4F27-AC58-4A83B43B2B71}">
      <formula1>"○,　"</formula1>
    </dataValidation>
    <dataValidation type="list" imeMode="halfAlpha" allowBlank="1" showInputMessage="1" showErrorMessage="1" error="リストから選択してください" sqref="N299:O299" xr:uid="{1CEE0DC0-07B6-4C5B-8810-D3701D829187}">
      <formula1>"○,　"</formula1>
    </dataValidation>
    <dataValidation type="list" imeMode="halfAlpha" allowBlank="1" showInputMessage="1" showErrorMessage="1" error="リストから選択してください" sqref="L300:M300" xr:uid="{AD8B8C3D-820F-41BF-8CA9-5A33A386F9CE}">
      <formula1>"○,　"</formula1>
    </dataValidation>
    <dataValidation type="list" imeMode="halfAlpha" allowBlank="1" showInputMessage="1" showErrorMessage="1" error="リストから選択してください" sqref="N300:O300" xr:uid="{F649E9DC-0C53-47C8-BFB0-68C330D9FFD0}">
      <formula1>"○,　"</formula1>
    </dataValidation>
    <dataValidation errorStyle="warning" imeMode="hiragana" allowBlank="1" showInputMessage="1" showErrorMessage="1" sqref="P300:V300" xr:uid="{11E2A3B0-3893-436D-B0E2-BE3605C1B179}"/>
    <dataValidation type="list" imeMode="halfAlpha" allowBlank="1" showInputMessage="1" showErrorMessage="1" error="リストから選択してください" sqref="L301:M301" xr:uid="{9091E62E-682C-48D3-94BB-C0FBA3C08DB0}">
      <formula1>"○,　"</formula1>
    </dataValidation>
    <dataValidation type="list" imeMode="halfAlpha" allowBlank="1" showInputMessage="1" showErrorMessage="1" error="リストから選択してください" sqref="N301:O301" xr:uid="{F2894BBC-6107-4C5B-91ED-6E4C72713B0B}">
      <formula1>"○,　"</formula1>
    </dataValidation>
    <dataValidation type="list" imeMode="halfAlpha" allowBlank="1" showInputMessage="1" showErrorMessage="1" error="リストから選択してください" sqref="L302:M302" xr:uid="{129468D8-D27E-4E84-91AC-FCCBD1001B89}">
      <formula1>"○,　"</formula1>
    </dataValidation>
    <dataValidation type="list" imeMode="halfAlpha" allowBlank="1" showInputMessage="1" showErrorMessage="1" error="リストから選択してください" sqref="N302:O302" xr:uid="{3E6259CE-5EC1-43B1-870A-FE0DD1882A12}">
      <formula1>"○,　"</formula1>
    </dataValidation>
    <dataValidation type="list" imeMode="halfAlpha" allowBlank="1" showInputMessage="1" showErrorMessage="1" error="リストから選択してください" sqref="L303:M303" xr:uid="{197CDB52-03C0-46D9-91E2-3BEF3394C415}">
      <formula1>"○,　"</formula1>
    </dataValidation>
    <dataValidation type="list" imeMode="halfAlpha" allowBlank="1" showInputMessage="1" showErrorMessage="1" error="リストから選択してください" sqref="N303:O303" xr:uid="{E237014A-9E43-4064-B3A3-7652C6C57BF5}">
      <formula1>"○,　"</formula1>
    </dataValidation>
    <dataValidation type="list" imeMode="halfAlpha" allowBlank="1" showInputMessage="1" showErrorMessage="1" error="リストから選択してください" sqref="L304:M304" xr:uid="{50D9ED99-7D88-41EF-A4EF-377242F8CAF6}">
      <formula1>"○,　"</formula1>
    </dataValidation>
    <dataValidation type="list" imeMode="halfAlpha" allowBlank="1" showInputMessage="1" showErrorMessage="1" error="リストから選択してください" sqref="N304:O304" xr:uid="{CFD9305A-B510-4B27-8ACF-C5145B2515E6}">
      <formula1>"○,　"</formula1>
    </dataValidation>
    <dataValidation type="list" imeMode="halfAlpha" allowBlank="1" showInputMessage="1" showErrorMessage="1" error="リストから選択してください" sqref="L305:M305" xr:uid="{4AF1A6A7-0EEC-425A-A829-0E0AE6055E94}">
      <formula1>"○,　"</formula1>
    </dataValidation>
    <dataValidation type="list" imeMode="halfAlpha" allowBlank="1" showInputMessage="1" showErrorMessage="1" error="リストから選択してください" sqref="N305:O305" xr:uid="{26E4F6C3-D83D-4932-8CE3-2D7F31BCC355}">
      <formula1>"○,　"</formula1>
    </dataValidation>
    <dataValidation type="list" imeMode="halfAlpha" allowBlank="1" showInputMessage="1" showErrorMessage="1" error="リストから選択してください" sqref="L306:M306" xr:uid="{A6BC601E-3DFE-4262-8035-92780E75BBC0}">
      <formula1>"○,　"</formula1>
    </dataValidation>
    <dataValidation type="list" imeMode="halfAlpha" allowBlank="1" showInputMessage="1" showErrorMessage="1" error="リストから選択してください" sqref="N306:O306" xr:uid="{B8B33433-BAB8-4151-B735-06A83DEB0298}">
      <formula1>"○,　"</formula1>
    </dataValidation>
    <dataValidation type="list" imeMode="halfAlpha" allowBlank="1" showInputMessage="1" showErrorMessage="1" error="リストから選択してください" sqref="L307:M307" xr:uid="{A5150FDE-2230-476D-ACBB-D37EBBC4E32C}">
      <formula1>"○,　"</formula1>
    </dataValidation>
    <dataValidation type="list" imeMode="halfAlpha" allowBlank="1" showInputMessage="1" showErrorMessage="1" error="リストから選択してください" sqref="N307:O307" xr:uid="{811DD4F9-CC2F-47A4-B3DB-B531BE1EFC2E}">
      <formula1>"○,　"</formula1>
    </dataValidation>
    <dataValidation type="list" imeMode="halfAlpha" allowBlank="1" showInputMessage="1" showErrorMessage="1" error="リストから選択してください" sqref="L308:M308" xr:uid="{137862CD-F8AE-485A-8D11-9CDA68371609}">
      <formula1>"○,　"</formula1>
    </dataValidation>
    <dataValidation type="list" imeMode="halfAlpha" allowBlank="1" showInputMessage="1" showErrorMessage="1" error="リストから選択してください" sqref="N308:O308" xr:uid="{EA8B205A-D351-4DF5-B7CF-ACC4E67C4924}">
      <formula1>"○,　"</formula1>
    </dataValidation>
    <dataValidation type="list" imeMode="halfAlpha" allowBlank="1" showInputMessage="1" showErrorMessage="1" error="リストから選択してください" sqref="L309:M309" xr:uid="{983C545B-9632-47E3-A57D-F402040D3C93}">
      <formula1>"○,　"</formula1>
    </dataValidation>
    <dataValidation type="list" imeMode="halfAlpha" allowBlank="1" showInputMessage="1" showErrorMessage="1" error="リストから選択してください" sqref="N309:O309" xr:uid="{489A0B13-DEE2-452E-A18C-B28C6A691E7E}">
      <formula1>"○,　"</formula1>
    </dataValidation>
    <dataValidation type="list" imeMode="halfAlpha" allowBlank="1" showInputMessage="1" showErrorMessage="1" error="リストから選択してください" sqref="L310:M310" xr:uid="{05BDE7E3-A48E-44C3-87ED-30C844683A41}">
      <formula1>"○,　"</formula1>
    </dataValidation>
    <dataValidation type="list" imeMode="halfAlpha" allowBlank="1" showInputMessage="1" showErrorMessage="1" error="リストから選択してください" sqref="N310:O310" xr:uid="{413884FC-04A5-4E7E-9736-C82ABC988B0A}">
      <formula1>"○,　"</formula1>
    </dataValidation>
    <dataValidation type="list" imeMode="halfAlpha" allowBlank="1" showInputMessage="1" showErrorMessage="1" error="リストから選択してください" sqref="L311:M311" xr:uid="{9B7F0FDA-8643-4DFC-BE1A-6D7E821A994E}">
      <formula1>"○,　"</formula1>
    </dataValidation>
    <dataValidation type="list" imeMode="halfAlpha" allowBlank="1" showInputMessage="1" showErrorMessage="1" error="リストから選択してください" sqref="N311:O311" xr:uid="{703E0E3A-B4E6-464D-8406-C5CB412DB0AB}">
      <formula1>"○,　"</formula1>
    </dataValidation>
    <dataValidation type="list" imeMode="halfAlpha" allowBlank="1" showInputMessage="1" showErrorMessage="1" error="リストから選択してください" sqref="L312:M312" xr:uid="{694185C2-873A-421C-82B2-DA9F5910DDD6}">
      <formula1>"○,　"</formula1>
    </dataValidation>
    <dataValidation type="list" imeMode="halfAlpha" allowBlank="1" showInputMessage="1" showErrorMessage="1" error="リストから選択してください" sqref="N312:O312" xr:uid="{9FDF6076-48B1-4167-9577-99288ABC438B}">
      <formula1>"○,　"</formula1>
    </dataValidation>
    <dataValidation type="list" imeMode="halfAlpha" allowBlank="1" showInputMessage="1" showErrorMessage="1" error="リストから選択してください" sqref="L313:M313" xr:uid="{F73C600C-2319-4101-96B2-59EBB5A6C5A7}">
      <formula1>"○,　"</formula1>
    </dataValidation>
    <dataValidation type="list" imeMode="halfAlpha" allowBlank="1" showInputMessage="1" showErrorMessage="1" error="リストから選択してください" sqref="N313:O313" xr:uid="{028EEA97-A429-46F2-8BFB-AA26BFEE143E}">
      <formula1>"○,　"</formula1>
    </dataValidation>
    <dataValidation errorStyle="warning" imeMode="hiragana" allowBlank="1" showInputMessage="1" showErrorMessage="1" sqref="P313:V313" xr:uid="{2736320F-0302-4F3B-AEB5-C3ED0ACC6D37}"/>
    <dataValidation type="list" imeMode="halfAlpha" allowBlank="1" showInputMessage="1" showErrorMessage="1" error="リストから選択してください" sqref="L314:M314" xr:uid="{4DD23E5E-C87B-403E-9A09-9C6FB46D9B74}">
      <formula1>"○,　"</formula1>
    </dataValidation>
    <dataValidation type="list" imeMode="halfAlpha" allowBlank="1" showInputMessage="1" showErrorMessage="1" error="リストから選択してください" sqref="N314:O314" xr:uid="{DBBA8E28-9393-446F-89D6-66C14493EE1C}">
      <formula1>"○,　"</formula1>
    </dataValidation>
    <dataValidation type="list" imeMode="halfAlpha" allowBlank="1" showInputMessage="1" showErrorMessage="1" error="リストから選択してください" sqref="L315:M315" xr:uid="{BF41EA2E-6C66-4D7B-9C4D-24D31EB68384}">
      <formula1>"○,　"</formula1>
    </dataValidation>
    <dataValidation type="list" imeMode="halfAlpha" allowBlank="1" showInputMessage="1" showErrorMessage="1" error="リストから選択してください" sqref="N315:O315" xr:uid="{811C1B2D-2D16-4EB1-A539-6F8485905520}">
      <formula1>"○,　"</formula1>
    </dataValidation>
    <dataValidation type="list" imeMode="halfAlpha" allowBlank="1" showInputMessage="1" showErrorMessage="1" error="リストから選択してください" sqref="L316:M316" xr:uid="{57475AD1-7D88-46A2-BC38-3A70547F8F35}">
      <formula1>"○,　"</formula1>
    </dataValidation>
    <dataValidation type="list" imeMode="halfAlpha" allowBlank="1" showInputMessage="1" showErrorMessage="1" error="リストから選択してください" sqref="N316:O316" xr:uid="{C2332972-4359-4AC7-ABCD-D63E671EA8D6}">
      <formula1>"○,　"</formula1>
    </dataValidation>
    <dataValidation type="list" imeMode="halfAlpha" allowBlank="1" showInputMessage="1" showErrorMessage="1" error="リストから選択してください" sqref="L317:M317" xr:uid="{A22EFCE6-CE86-4EE5-A58A-BD58A2BABAF2}">
      <formula1>"○,　"</formula1>
    </dataValidation>
    <dataValidation type="list" imeMode="halfAlpha" allowBlank="1" showInputMessage="1" showErrorMessage="1" error="リストから選択してください" sqref="N317:O317" xr:uid="{1F060337-8FF8-4E6E-BA71-08D6E2D261D4}">
      <formula1>"○,　"</formula1>
    </dataValidation>
    <dataValidation errorStyle="warning" imeMode="hiragana" allowBlank="1" showInputMessage="1" showErrorMessage="1" sqref="P317:V317" xr:uid="{88869525-D527-47EC-8C9D-72B884BC7DD2}"/>
    <dataValidation type="list" imeMode="halfAlpha" allowBlank="1" showInputMessage="1" showErrorMessage="1" error="リストから選択してください" sqref="L318:M318" xr:uid="{15AF8CF0-1B97-465E-8FE7-360821863B7B}">
      <formula1>"○,　"</formula1>
    </dataValidation>
    <dataValidation type="list" imeMode="halfAlpha" allowBlank="1" showInputMessage="1" showErrorMessage="1" error="リストから選択してください" sqref="N318:O318" xr:uid="{8693B31A-FAD5-414A-828E-BF507B825943}">
      <formula1>"○,　"</formula1>
    </dataValidation>
    <dataValidation type="list" imeMode="halfAlpha" allowBlank="1" showInputMessage="1" showErrorMessage="1" error="リストから選択してください" sqref="L319:M319" xr:uid="{22CCB4A6-86DA-4EFB-8914-31068781F425}">
      <formula1>"○,　"</formula1>
    </dataValidation>
    <dataValidation type="list" imeMode="halfAlpha" allowBlank="1" showInputMessage="1" showErrorMessage="1" error="リストから選択してください" sqref="N319:O319" xr:uid="{30B25EC4-2DFA-487A-9320-7D2D4A4A51A1}">
      <formula1>"○,　"</formula1>
    </dataValidation>
    <dataValidation type="list" imeMode="halfAlpha" allowBlank="1" showInputMessage="1" showErrorMessage="1" error="リストから選択してください" sqref="L320:M320" xr:uid="{775CD9F5-9D94-4D4C-AF17-89930CC561B6}">
      <formula1>"○,　"</formula1>
    </dataValidation>
    <dataValidation type="list" imeMode="halfAlpha" allowBlank="1" showInputMessage="1" showErrorMessage="1" error="リストから選択してください" sqref="N320:O320" xr:uid="{3D17FC2A-4F29-47BA-B483-0825E7ADF19C}">
      <formula1>"○,　"</formula1>
    </dataValidation>
    <dataValidation type="list" imeMode="halfAlpha" allowBlank="1" showInputMessage="1" showErrorMessage="1" error="リストから選択してください" sqref="L321:M321" xr:uid="{8853CF48-02F1-4B77-A9EC-9DF34AB897A2}">
      <formula1>"○,　"</formula1>
    </dataValidation>
    <dataValidation type="list" imeMode="halfAlpha" allowBlank="1" showInputMessage="1" showErrorMessage="1" error="リストから選択してください" sqref="N321:O321" xr:uid="{AB63B87F-1B40-41C5-B20C-87841EA2AC61}">
      <formula1>"○,　"</formula1>
    </dataValidation>
    <dataValidation type="list" imeMode="halfAlpha" allowBlank="1" showInputMessage="1" showErrorMessage="1" error="リストから選択してください" sqref="L322:M322" xr:uid="{0ABB8C87-D72E-49FE-8FE6-D3D6590B8EF8}">
      <formula1>"○,　"</formula1>
    </dataValidation>
    <dataValidation type="list" imeMode="halfAlpha" allowBlank="1" showInputMessage="1" showErrorMessage="1" error="リストから選択してください" sqref="N322:O322" xr:uid="{591B2313-807B-4F81-A426-8A5A8102AD5C}">
      <formula1>"○,　"</formula1>
    </dataValidation>
    <dataValidation type="list" imeMode="halfAlpha" allowBlank="1" showInputMessage="1" showErrorMessage="1" error="リストから選択してください" sqref="L323:M323" xr:uid="{E7360112-FF64-4EF9-A5CB-F497A42DF660}">
      <formula1>"○,　"</formula1>
    </dataValidation>
    <dataValidation type="list" imeMode="halfAlpha" allowBlank="1" showInputMessage="1" showErrorMessage="1" error="リストから選択してください" sqref="N323:O323" xr:uid="{ADBA6380-7E7E-49F7-A71C-8AC7B67045CB}">
      <formula1>"○,　"</formula1>
    </dataValidation>
    <dataValidation type="list" imeMode="halfAlpha" allowBlank="1" showInputMessage="1" showErrorMessage="1" error="リストから選択してください" sqref="L324:M324" xr:uid="{387BB031-AA69-461E-AA02-6EC2F99C71DC}">
      <formula1>"○,　"</formula1>
    </dataValidation>
    <dataValidation type="list" imeMode="halfAlpha" allowBlank="1" showInputMessage="1" showErrorMessage="1" error="リストから選択してください" sqref="N324:O324" xr:uid="{25DCE995-A61A-4834-AE9A-53AE62CA36F5}">
      <formula1>"○,　"</formula1>
    </dataValidation>
    <dataValidation type="list" imeMode="halfAlpha" allowBlank="1" showInputMessage="1" showErrorMessage="1" error="リストから選択してください" sqref="L325:M325" xr:uid="{9CD62C42-57CD-4B98-83E6-0EA8A7045E3A}">
      <formula1>"○,　"</formula1>
    </dataValidation>
    <dataValidation type="list" imeMode="halfAlpha" allowBlank="1" showInputMessage="1" showErrorMessage="1" error="リストから選択してください" sqref="N325:O325" xr:uid="{4CAF9F50-5533-4772-9942-DF6AA31BB134}">
      <formula1>"○,　"</formula1>
    </dataValidation>
    <dataValidation errorStyle="warning" imeMode="hiragana" allowBlank="1" showInputMessage="1" showErrorMessage="1" sqref="P325:V325" xr:uid="{3593E7F4-990D-4493-A3FC-D9A51F29A692}"/>
    <dataValidation type="list" imeMode="halfAlpha" allowBlank="1" showInputMessage="1" showErrorMessage="1" error="リストから選択してください" sqref="L326:M326" xr:uid="{AC153DC4-1B73-4093-9467-BAFE5EDA82D0}">
      <formula1>"○,　"</formula1>
    </dataValidation>
    <dataValidation type="list" imeMode="halfAlpha" allowBlank="1" showInputMessage="1" showErrorMessage="1" error="リストから選択してください" sqref="N326:O326" xr:uid="{07BC108C-13A1-4182-843C-A5DF7062014D}">
      <formula1>"○,　"</formula1>
    </dataValidation>
    <dataValidation errorStyle="warning" imeMode="hiragana" allowBlank="1" showInputMessage="1" showErrorMessage="1" sqref="P326:V326" xr:uid="{7226664B-10BD-406F-B023-411C829EEC57}"/>
    <dataValidation type="list" imeMode="halfAlpha" allowBlank="1" showInputMessage="1" showErrorMessage="1" error="リストから選択してください" sqref="L327:M327" xr:uid="{100768F2-8C96-4CC5-AB5E-28BEC50B6441}">
      <formula1>"○,　"</formula1>
    </dataValidation>
    <dataValidation type="list" imeMode="halfAlpha" allowBlank="1" showInputMessage="1" showErrorMessage="1" error="リストから選択してください" sqref="N327:O327" xr:uid="{421372BC-2C52-4EA9-BE8F-A4AD40D8BD7A}">
      <formula1>"○,　"</formula1>
    </dataValidation>
    <dataValidation type="list" imeMode="halfAlpha" allowBlank="1" showInputMessage="1" showErrorMessage="1" error="リストから選択してください" sqref="L328:M328" xr:uid="{9D7286CB-8FD0-4010-812D-E585B497A450}">
      <formula1>"○,　"</formula1>
    </dataValidation>
    <dataValidation type="list" imeMode="halfAlpha" allowBlank="1" showInputMessage="1" showErrorMessage="1" error="リストから選択してください" sqref="N328:O328" xr:uid="{B752B6E1-C3EF-4384-BFF9-8170BD8EDA57}">
      <formula1>"○,　"</formula1>
    </dataValidation>
    <dataValidation type="list" imeMode="halfAlpha" allowBlank="1" showInputMessage="1" showErrorMessage="1" error="リストから選択してください" sqref="L329:M329" xr:uid="{9EC0F9FB-AE90-4813-968F-C12B19E8DA73}">
      <formula1>"○,　"</formula1>
    </dataValidation>
    <dataValidation type="list" imeMode="halfAlpha" allowBlank="1" showInputMessage="1" showErrorMessage="1" error="リストから選択してください" sqref="N329:O329" xr:uid="{F92C1B68-69FE-4896-A20E-26F565ECE879}">
      <formula1>"○,　"</formula1>
    </dataValidation>
    <dataValidation type="list" imeMode="halfAlpha" allowBlank="1" showInputMessage="1" showErrorMessage="1" error="リストから選択してください" sqref="L330:M330" xr:uid="{705288AE-3548-404D-9EA0-0D7CEE5B1E72}">
      <formula1>"○,　"</formula1>
    </dataValidation>
    <dataValidation type="list" imeMode="halfAlpha" allowBlank="1" showInputMessage="1" showErrorMessage="1" error="リストから選択してください" sqref="N330:O330" xr:uid="{6FA57854-8D52-47E4-93DB-04E249D2BA86}">
      <formula1>"○,　"</formula1>
    </dataValidation>
    <dataValidation type="list" imeMode="halfAlpha" allowBlank="1" showInputMessage="1" showErrorMessage="1" error="リストから選択してください" sqref="L331:M331" xr:uid="{55B6F10A-C547-47D6-8AF4-5020B73D74D9}">
      <formula1>"○,　"</formula1>
    </dataValidation>
    <dataValidation type="list" imeMode="halfAlpha" allowBlank="1" showInputMessage="1" showErrorMessage="1" error="リストから選択してください" sqref="N331:O331" xr:uid="{D9D2A859-B6AE-4792-A85E-DFC3B2DFC1A0}">
      <formula1>"○,　"</formula1>
    </dataValidation>
    <dataValidation type="list" imeMode="halfAlpha" allowBlank="1" showInputMessage="1" showErrorMessage="1" error="リストから選択してください" sqref="L332:M332" xr:uid="{040BF52A-8D91-4EB3-80DA-6C18E097C5DB}">
      <formula1>"○,　"</formula1>
    </dataValidation>
    <dataValidation type="list" imeMode="halfAlpha" allowBlank="1" showInputMessage="1" showErrorMessage="1" error="リストから選択してください" sqref="N332:O332" xr:uid="{81D26A2F-66FB-45F2-B272-CF5C86C98015}">
      <formula1>"○,　"</formula1>
    </dataValidation>
    <dataValidation type="list" imeMode="halfAlpha" allowBlank="1" showInputMessage="1" showErrorMessage="1" error="リストから選択してください" sqref="L333:M333" xr:uid="{689E430F-6AAC-4AEB-83BD-021B0411012E}">
      <formula1>"○,　"</formula1>
    </dataValidation>
    <dataValidation type="list" imeMode="halfAlpha" allowBlank="1" showInputMessage="1" showErrorMessage="1" error="リストから選択してください" sqref="N333:O333" xr:uid="{5CCFD744-3C3C-4D6B-AE67-5B6DB5902CC9}">
      <formula1>"○,　"</formula1>
    </dataValidation>
    <dataValidation errorStyle="warning" imeMode="hiragana" allowBlank="1" showInputMessage="1" showErrorMessage="1" sqref="P333:V333" xr:uid="{280627A1-4A53-4E05-8099-304FB06DE05F}"/>
    <dataValidation type="list" imeMode="halfAlpha" allowBlank="1" showInputMessage="1" showErrorMessage="1" error="リストから選択してください" sqref="L334:M334" xr:uid="{AE6DFB2D-D871-4714-8E25-3A8CD1FF800A}">
      <formula1>"○,　"</formula1>
    </dataValidation>
    <dataValidation type="list" imeMode="halfAlpha" allowBlank="1" showInputMessage="1" showErrorMessage="1" error="リストから選択してください" sqref="N334:O334" xr:uid="{B6DE5650-C4C1-492E-A298-A2B47CC21B00}">
      <formula1>"○,　"</formula1>
    </dataValidation>
    <dataValidation type="list" imeMode="halfAlpha" allowBlank="1" showInputMessage="1" showErrorMessage="1" error="リストから選択してください" sqref="L335:M335" xr:uid="{2ECDE645-90F1-4C15-928E-32E02F040047}">
      <formula1>"○,　"</formula1>
    </dataValidation>
    <dataValidation type="list" imeMode="halfAlpha" allowBlank="1" showInputMessage="1" showErrorMessage="1" error="リストから選択してください" sqref="N335:O335" xr:uid="{BD6B5C04-8EAC-4FAE-86F4-C915570D72EB}">
      <formula1>"○,　"</formula1>
    </dataValidation>
    <dataValidation type="list" imeMode="halfAlpha" allowBlank="1" showInputMessage="1" showErrorMessage="1" error="リストから選択してください" sqref="L336:M336" xr:uid="{4059B03E-C811-4B02-B212-6F4992105A74}">
      <formula1>"○,　"</formula1>
    </dataValidation>
    <dataValidation type="list" imeMode="halfAlpha" allowBlank="1" showInputMessage="1" showErrorMessage="1" error="リストから選択してください" sqref="N336:O336" xr:uid="{5F9D2E26-383B-4562-95A8-80B2C996ABFB}">
      <formula1>"○,　"</formula1>
    </dataValidation>
    <dataValidation type="list" imeMode="halfAlpha" allowBlank="1" showInputMessage="1" showErrorMessage="1" error="リストから選択してください" sqref="L337:M337" xr:uid="{2B9304D2-0346-4678-8B08-FA5DD40D9771}">
      <formula1>"○,　"</formula1>
    </dataValidation>
    <dataValidation type="list" imeMode="halfAlpha" allowBlank="1" showInputMessage="1" showErrorMessage="1" error="リストから選択してください" sqref="N337:O337" xr:uid="{0482C74E-653B-4A01-B816-3D7B614A34A3}">
      <formula1>"○,　"</formula1>
    </dataValidation>
    <dataValidation errorStyle="warning" imeMode="hiragana" allowBlank="1" showInputMessage="1" showErrorMessage="1" sqref="P337:V337" xr:uid="{B2CDF439-CC16-46C1-8F9A-8C02EB4E95B2}"/>
    <dataValidation type="list" imeMode="halfAlpha" allowBlank="1" showInputMessage="1" showErrorMessage="1" error="リストから選択してください" sqref="L338:M338" xr:uid="{54218296-6EE6-449D-A683-3FACB6C4C928}">
      <formula1>"○,　"</formula1>
    </dataValidation>
    <dataValidation type="list" imeMode="halfAlpha" allowBlank="1" showInputMessage="1" showErrorMessage="1" error="リストから選択してください" sqref="N338:O338" xr:uid="{AD631C8D-9996-4E70-837F-A227C03A2B9C}">
      <formula1>"○,　"</formula1>
    </dataValidation>
    <dataValidation type="list" imeMode="halfAlpha" allowBlank="1" showInputMessage="1" showErrorMessage="1" error="リストから選択してください" sqref="L339:M339" xr:uid="{BB900E44-08DA-4C78-8913-E1DC64B55FE2}">
      <formula1>"○,　"</formula1>
    </dataValidation>
    <dataValidation type="list" imeMode="halfAlpha" allowBlank="1" showInputMessage="1" showErrorMessage="1" error="リストから選択してください" sqref="N339:O339" xr:uid="{691402EE-CFE1-4FDD-8634-908EFAA59825}">
      <formula1>"○,　"</formula1>
    </dataValidation>
    <dataValidation type="list" imeMode="halfAlpha" allowBlank="1" showInputMessage="1" showErrorMessage="1" error="リストから選択してください" sqref="L340:M340" xr:uid="{6E676887-A897-4E97-9B1F-6052FAC97B35}">
      <formula1>"○,　"</formula1>
    </dataValidation>
    <dataValidation type="list" imeMode="halfAlpha" allowBlank="1" showInputMessage="1" showErrorMessage="1" error="リストから選択してください" sqref="N340:O340" xr:uid="{E22865A7-83E5-4385-A861-926CF86300AE}">
      <formula1>"○,　"</formula1>
    </dataValidation>
    <dataValidation errorStyle="warning" imeMode="hiragana" allowBlank="1" showInputMessage="1" showErrorMessage="1" sqref="P340:V340" xr:uid="{47CE741F-E5D3-4723-932D-A9B2C0E2A8B8}"/>
    <dataValidation type="list" imeMode="halfAlpha" allowBlank="1" showInputMessage="1" showErrorMessage="1" error="リストから選択してください" sqref="L341:M341" xr:uid="{F82BF0AE-D230-4A3C-B458-52FB64742553}">
      <formula1>"○,　"</formula1>
    </dataValidation>
    <dataValidation type="list" imeMode="halfAlpha" allowBlank="1" showInputMessage="1" showErrorMessage="1" error="リストから選択してください" sqref="N341:O341" xr:uid="{D7576DC4-3B85-483F-B013-9F8C170BB96A}">
      <formula1>"○,　"</formula1>
    </dataValidation>
    <dataValidation type="list" imeMode="halfAlpha" allowBlank="1" showInputMessage="1" showErrorMessage="1" error="リストから選択してください" sqref="L342:M342" xr:uid="{27BEED1F-C30C-4FC1-8F3C-97E00DB05431}">
      <formula1>"○,　"</formula1>
    </dataValidation>
    <dataValidation type="list" imeMode="halfAlpha" allowBlank="1" showInputMessage="1" showErrorMessage="1" error="リストから選択してください" sqref="N342:O342" xr:uid="{93683BA4-C67C-45C4-897D-47A0855F28F3}">
      <formula1>"○,　"</formula1>
    </dataValidation>
    <dataValidation type="list" imeMode="halfAlpha" allowBlank="1" showInputMessage="1" showErrorMessage="1" error="リストから選択してください" sqref="L343:M343" xr:uid="{D87391E8-5B4F-4B53-B582-BC42073D3656}">
      <formula1>"○,　"</formula1>
    </dataValidation>
    <dataValidation type="list" imeMode="halfAlpha" allowBlank="1" showInputMessage="1" showErrorMessage="1" error="リストから選択してください" sqref="N343:O343" xr:uid="{759B2002-1799-4148-8D7A-859A6F575372}">
      <formula1>"○,　"</formula1>
    </dataValidation>
    <dataValidation type="list" imeMode="halfAlpha" allowBlank="1" showInputMessage="1" showErrorMessage="1" error="リストから選択してください" sqref="L344:M344" xr:uid="{A60E0C69-A885-46B3-9DD8-500D1034D78F}">
      <formula1>"○,　"</formula1>
    </dataValidation>
    <dataValidation type="list" imeMode="halfAlpha" allowBlank="1" showInputMessage="1" showErrorMessage="1" error="リストから選択してください" sqref="N344:O344" xr:uid="{CA3146DB-D6AA-4B3F-BEA7-B0AE5D062994}">
      <formula1>"○,　"</formula1>
    </dataValidation>
    <dataValidation type="list" imeMode="halfAlpha" allowBlank="1" showInputMessage="1" showErrorMessage="1" error="リストから選択してください" sqref="L345:M345" xr:uid="{E1104D6D-1289-4DD2-9ED3-EE47F6D64F21}">
      <formula1>"○,　"</formula1>
    </dataValidation>
    <dataValidation type="list" imeMode="halfAlpha" allowBlank="1" showInputMessage="1" showErrorMessage="1" error="リストから選択してください" sqref="N345:O345" xr:uid="{8316A09E-064F-4D31-9E59-4375EAE1E0EA}">
      <formula1>"○,　"</formula1>
    </dataValidation>
    <dataValidation errorStyle="warning" imeMode="hiragana" allowBlank="1" showInputMessage="1" showErrorMessage="1" sqref="P345:V345" xr:uid="{C1DA223B-D8F5-4FFC-B2DA-24F0B422969D}"/>
    <dataValidation type="list" imeMode="halfAlpha" allowBlank="1" showInputMessage="1" showErrorMessage="1" error="リストから選択してください" sqref="L346:M346" xr:uid="{10AE86E5-4258-4DC0-9E4F-E6F9F6DA00BD}">
      <formula1>"○,　"</formula1>
    </dataValidation>
    <dataValidation type="list" imeMode="halfAlpha" allowBlank="1" showInputMessage="1" showErrorMessage="1" error="リストから選択してください" sqref="N346:O346" xr:uid="{3BE01664-FC17-4069-9002-6A539AB4E5AC}">
      <formula1>"○,　"</formula1>
    </dataValidation>
    <dataValidation errorStyle="warning" imeMode="hiragana" allowBlank="1" showInputMessage="1" showErrorMessage="1" sqref="P346:V346" xr:uid="{54FE074F-6CED-460F-AB2E-539AF1748209}"/>
    <dataValidation type="list" imeMode="halfAlpha" allowBlank="1" showInputMessage="1" showErrorMessage="1" error="リストから選択してください" sqref="L347:M347" xr:uid="{FEA1D8DA-5982-4F8F-9CD5-A82BF3B699B8}">
      <formula1>"○,　"</formula1>
    </dataValidation>
    <dataValidation type="list" imeMode="halfAlpha" allowBlank="1" showInputMessage="1" showErrorMessage="1" error="リストから選択してください" sqref="N347:O347" xr:uid="{A1012D88-0A80-4518-9331-E44F66F6E024}">
      <formula1>"○,　"</formula1>
    </dataValidation>
    <dataValidation type="list" imeMode="halfAlpha" allowBlank="1" showInputMessage="1" showErrorMessage="1" error="リストから選択してください" sqref="L348:M348" xr:uid="{218089B2-A524-440E-9BB2-52496BE67605}">
      <formula1>"○,　"</formula1>
    </dataValidation>
    <dataValidation type="list" imeMode="halfAlpha" allowBlank="1" showInputMessage="1" showErrorMessage="1" error="リストから選択してください" sqref="N348:O348" xr:uid="{02CEDF38-C9C2-428C-84B9-F4E20BF8A1D5}">
      <formula1>"○,　"</formula1>
    </dataValidation>
    <dataValidation type="list" imeMode="halfAlpha" allowBlank="1" showInputMessage="1" showErrorMessage="1" error="リストから選択してください" sqref="L349:M349" xr:uid="{BFD6024C-005A-40E2-BD36-E761A9835249}">
      <formula1>"○,　"</formula1>
    </dataValidation>
    <dataValidation type="list" imeMode="halfAlpha" allowBlank="1" showInputMessage="1" showErrorMessage="1" error="リストから選択してください" sqref="N349:O349" xr:uid="{D112AF91-9741-4D8B-937B-6381C7966E96}">
      <formula1>"○,　"</formula1>
    </dataValidation>
    <dataValidation type="list" imeMode="halfAlpha" allowBlank="1" showInputMessage="1" showErrorMessage="1" error="リストから選択してください" sqref="L350:M350" xr:uid="{9D260093-7F34-452D-9223-6DB99AE47148}">
      <formula1>"○,　"</formula1>
    </dataValidation>
    <dataValidation type="list" imeMode="halfAlpha" allowBlank="1" showInputMessage="1" showErrorMessage="1" error="リストから選択してください" sqref="N350:O350" xr:uid="{E84CE272-763B-4E78-AE34-EFBDD2652342}">
      <formula1>"○,　"</formula1>
    </dataValidation>
    <dataValidation type="list" imeMode="halfAlpha" allowBlank="1" showInputMessage="1" showErrorMessage="1" error="リストから選択してください" sqref="L351:M351" xr:uid="{2068CB78-A76F-4E03-B830-00CE00970B98}">
      <formula1>"○,　"</formula1>
    </dataValidation>
    <dataValidation type="list" imeMode="halfAlpha" allowBlank="1" showInputMessage="1" showErrorMessage="1" error="リストから選択してください" sqref="N351:O351" xr:uid="{ABE0653F-42C4-4058-89C4-4EEFD25A332B}">
      <formula1>"○,　"</formula1>
    </dataValidation>
    <dataValidation type="list" imeMode="halfAlpha" allowBlank="1" showInputMessage="1" showErrorMessage="1" error="リストから選択してください" sqref="L352:M352" xr:uid="{241C3863-71B9-4DA6-BD5F-D6F3609B9D1B}">
      <formula1>"○,　"</formula1>
    </dataValidation>
    <dataValidation type="list" imeMode="halfAlpha" allowBlank="1" showInputMessage="1" showErrorMessage="1" error="リストから選択してください" sqref="N352:O352" xr:uid="{CDC2B5C7-0344-47B5-A81E-89DBDC1B4DF8}">
      <formula1>"○,　"</formula1>
    </dataValidation>
    <dataValidation type="list" imeMode="halfAlpha" allowBlank="1" showInputMessage="1" showErrorMessage="1" error="リストから選択してください" sqref="L353:M353" xr:uid="{EF55D46C-FB90-4EA9-BAA8-DFCE6E48D20E}">
      <formula1>"○,　"</formula1>
    </dataValidation>
    <dataValidation type="list" imeMode="halfAlpha" allowBlank="1" showInputMessage="1" showErrorMessage="1" error="リストから選択してください" sqref="N353:O353" xr:uid="{B2526738-DB75-484E-938D-95C9AA3964F0}">
      <formula1>"○,　"</formula1>
    </dataValidation>
    <dataValidation type="list" imeMode="halfAlpha" allowBlank="1" showInputMessage="1" showErrorMessage="1" error="リストから選択してください" sqref="L354:M354" xr:uid="{A84FDB28-1341-43A4-95DC-675220472049}">
      <formula1>"○,　"</formula1>
    </dataValidation>
    <dataValidation type="list" imeMode="halfAlpha" allowBlank="1" showInputMessage="1" showErrorMessage="1" error="リストから選択してください" sqref="N354:O354" xr:uid="{177A2090-EB4A-4533-A187-27286476689B}">
      <formula1>"○,　"</formula1>
    </dataValidation>
    <dataValidation type="list" imeMode="halfAlpha" allowBlank="1" showInputMessage="1" showErrorMessage="1" error="リストから選択してください" sqref="L355:M355" xr:uid="{C9ECB3BE-300B-45B9-A87F-6B509D25A68C}">
      <formula1>"○,　"</formula1>
    </dataValidation>
    <dataValidation type="list" imeMode="halfAlpha" allowBlank="1" showInputMessage="1" showErrorMessage="1" error="リストから選択してください" sqref="N355:O355" xr:uid="{EEF812CF-8AA2-4801-BA00-EEC53043C711}">
      <formula1>"○,　"</formula1>
    </dataValidation>
    <dataValidation type="list" imeMode="halfAlpha" allowBlank="1" showInputMessage="1" showErrorMessage="1" error="リストから選択してください" sqref="L356:M356" xr:uid="{7FA7A852-192C-429A-8719-FF4494C3C7CD}">
      <formula1>"○,　"</formula1>
    </dataValidation>
    <dataValidation type="list" imeMode="halfAlpha" allowBlank="1" showInputMessage="1" showErrorMessage="1" error="リストから選択してください" sqref="N356:O356" xr:uid="{A893F870-3A76-4696-B465-80B9053E90C6}">
      <formula1>"○,　"</formula1>
    </dataValidation>
    <dataValidation type="list" imeMode="halfAlpha" allowBlank="1" showInputMessage="1" showErrorMessage="1" error="リストから選択してください" sqref="L357:M357" xr:uid="{C9094B38-1533-48D4-B0E9-37311F931FB9}">
      <formula1>"○,　"</formula1>
    </dataValidation>
    <dataValidation type="list" imeMode="halfAlpha" allowBlank="1" showInputMessage="1" showErrorMessage="1" error="リストから選択してください" sqref="N357:O357" xr:uid="{539F8427-B185-4107-8556-DEECFE549919}">
      <formula1>"○,　"</formula1>
    </dataValidation>
    <dataValidation type="list" imeMode="halfAlpha" allowBlank="1" showInputMessage="1" showErrorMessage="1" error="リストから選択してください" sqref="L358:M358" xr:uid="{ABE9C8EF-635A-4E54-AA2B-85D0F1786E4F}">
      <formula1>"○,　"</formula1>
    </dataValidation>
    <dataValidation type="list" imeMode="halfAlpha" allowBlank="1" showInputMessage="1" showErrorMessage="1" error="リストから選択してください" sqref="N358:O358" xr:uid="{0056EDCB-BD7C-4B5D-B27A-72DB812BB2CD}">
      <formula1>"○,　"</formula1>
    </dataValidation>
    <dataValidation type="list" imeMode="halfAlpha" allowBlank="1" showInputMessage="1" showErrorMessage="1" error="リストから選択してください" sqref="L359:M359" xr:uid="{C620DA01-3633-4CEA-A4D2-271513B7A72A}">
      <formula1>"○,　"</formula1>
    </dataValidation>
    <dataValidation type="list" imeMode="halfAlpha" allowBlank="1" showInputMessage="1" showErrorMessage="1" error="リストから選択してください" sqref="N359:O359" xr:uid="{4F7D2DAF-76EC-4B43-AC90-F77689FA0F5E}">
      <formula1>"○,　"</formula1>
    </dataValidation>
    <dataValidation type="list" imeMode="halfAlpha" allowBlank="1" showInputMessage="1" showErrorMessage="1" error="リストから選択してください" sqref="L360:M360" xr:uid="{98C746B4-20AD-419C-A953-4AB14703C048}">
      <formula1>"○,　"</formula1>
    </dataValidation>
    <dataValidation type="list" imeMode="halfAlpha" allowBlank="1" showInputMessage="1" showErrorMessage="1" error="リストから選択してください" sqref="N360:O360" xr:uid="{47EF5AF6-49B7-4B8A-A005-3AB784F5D685}">
      <formula1>"○,　"</formula1>
    </dataValidation>
    <dataValidation errorStyle="warning" imeMode="hiragana" allowBlank="1" showInputMessage="1" showErrorMessage="1" sqref="P360:V360" xr:uid="{292C9D92-039F-488B-9B0F-453D4CFF68C9}"/>
    <dataValidation errorStyle="warning" imeMode="hiragana" allowBlank="1" showInputMessage="1" showErrorMessage="1" sqref="E370:F370" xr:uid="{D578FA7F-F47A-4862-89A6-BAF3D063DF62}"/>
    <dataValidation errorStyle="warning" imeMode="hiragana" allowBlank="1" showInputMessage="1" showErrorMessage="1" sqref="G370:K370" xr:uid="{97F2EDA6-8CA1-4562-B751-07E126FB23B7}"/>
    <dataValidation type="list" imeMode="halfAlpha" allowBlank="1" showInputMessage="1" showErrorMessage="1" error="リストから選択してください" sqref="L370" xr:uid="{268A9E4E-CADE-464E-BC50-2D0E7739F63F}">
      <formula1>"元請,下請,　"</formula1>
    </dataValidation>
    <dataValidation errorStyle="warning" imeMode="hiragana" allowBlank="1" showInputMessage="1" showErrorMessage="1" sqref="M370:P370" xr:uid="{9412B42D-D742-4653-A2FD-2D06BB19032B}"/>
    <dataValidation errorStyle="warning" imeMode="hiragana" allowBlank="1" showInputMessage="1" showErrorMessage="1" sqref="Q370:R370" xr:uid="{1C98E1AB-1100-43B0-957E-507BC0D76B09}"/>
    <dataValidation type="whole" imeMode="halfAlpha" allowBlank="1" showInputMessage="1" showErrorMessage="1" error="有効な数字を入力してください。10兆円以上になる場合は、9,999,999,999と入力してください" sqref="S370:T370" xr:uid="{6A3D687D-36AD-49D8-B0AD-6AB9A091B6DD}">
      <formula1>-9999999999</formula1>
      <formula2>9999999999</formula2>
    </dataValidation>
    <dataValidation type="date" imeMode="halfAlpha" allowBlank="1" showInputMessage="1" showErrorMessage="1" error="有効な日付を入力してください" sqref="U370" xr:uid="{EB96187C-8779-4FC5-8E62-D699256594CE}">
      <formula1>92</formula1>
      <formula2>73415</formula2>
    </dataValidation>
    <dataValidation type="date" imeMode="halfAlpha" allowBlank="1" showInputMessage="1" showErrorMessage="1" error="有効な日付を入力してください" sqref="V370" xr:uid="{A21C2883-53CB-4988-B14E-427AC6CE1007}">
      <formula1>92</formula1>
      <formula2>73415</formula2>
    </dataValidation>
    <dataValidation errorStyle="warning" imeMode="hiragana" allowBlank="1" showInputMessage="1" showErrorMessage="1" sqref="E371:F371" xr:uid="{662D257B-8632-4B57-B1D5-5B21926301C7}"/>
    <dataValidation errorStyle="warning" imeMode="hiragana" allowBlank="1" showInputMessage="1" showErrorMessage="1" sqref="G371:K371" xr:uid="{C0445760-5819-4EF9-8421-998075FC4422}"/>
    <dataValidation type="list" imeMode="halfAlpha" allowBlank="1" showInputMessage="1" showErrorMessage="1" error="リストから選択してください" sqref="L371" xr:uid="{CF7EC1BF-07C9-40C3-B41E-66732F8949E1}">
      <formula1>"元請,下請,　"</formula1>
    </dataValidation>
    <dataValidation errorStyle="warning" imeMode="hiragana" allowBlank="1" showInputMessage="1" showErrorMessage="1" sqref="M371:P371" xr:uid="{7726AF16-03AB-43E5-863E-AE65C134B006}"/>
    <dataValidation errorStyle="warning" imeMode="hiragana" allowBlank="1" showInputMessage="1" showErrorMessage="1" sqref="Q371:R371" xr:uid="{7964CAED-6690-4D7A-B24E-0D2D763DFB33}"/>
    <dataValidation type="whole" imeMode="halfAlpha" allowBlank="1" showInputMessage="1" showErrorMessage="1" error="有効な数字を入力してください。10兆円以上になる場合は、9,999,999,999と入力してください" sqref="S371:T371" xr:uid="{140F53E4-7B2F-4A56-8850-25A0240B6119}">
      <formula1>-9999999999</formula1>
      <formula2>9999999999</formula2>
    </dataValidation>
    <dataValidation type="date" imeMode="halfAlpha" allowBlank="1" showInputMessage="1" showErrorMessage="1" error="有効な日付を入力してください" sqref="U371" xr:uid="{BE13ABCB-638A-4CC4-95EF-87F4DCABB29F}">
      <formula1>92</formula1>
      <formula2>73415</formula2>
    </dataValidation>
    <dataValidation type="date" imeMode="halfAlpha" allowBlank="1" showInputMessage="1" showErrorMessage="1" error="有効な日付を入力してください" sqref="V371" xr:uid="{F36C9757-E934-4926-98F6-8015DC4297EA}">
      <formula1>92</formula1>
      <formula2>73415</formula2>
    </dataValidation>
    <dataValidation errorStyle="warning" imeMode="hiragana" allowBlank="1" showInputMessage="1" showErrorMessage="1" sqref="E372:F372" xr:uid="{AE226492-C026-44DD-A918-30729E5BE2C7}"/>
    <dataValidation errorStyle="warning" imeMode="hiragana" allowBlank="1" showInputMessage="1" showErrorMessage="1" sqref="G372:K372" xr:uid="{F02E166E-A133-405C-A6DF-714E0F3125D7}"/>
    <dataValidation type="list" imeMode="halfAlpha" allowBlank="1" showInputMessage="1" showErrorMessage="1" error="リストから選択してください" sqref="L372" xr:uid="{F6DA2096-55F2-4CED-91F3-A534FDC163BC}">
      <formula1>"元請,下請,　"</formula1>
    </dataValidation>
    <dataValidation errorStyle="warning" imeMode="hiragana" allowBlank="1" showInputMessage="1" showErrorMessage="1" sqref="M372:P372" xr:uid="{6E853ED9-BDCD-4092-B1BA-D4C5A1F39DC1}"/>
    <dataValidation errorStyle="warning" imeMode="hiragana" allowBlank="1" showInputMessage="1" showErrorMessage="1" sqref="Q372:R372" xr:uid="{B636F92E-04AF-40F4-8C69-3AC7CC2B9DC6}"/>
    <dataValidation type="whole" imeMode="halfAlpha" allowBlank="1" showInputMessage="1" showErrorMessage="1" error="有効な数字を入力してください。10兆円以上になる場合は、9,999,999,999と入力してください" sqref="S372:T372" xr:uid="{48CAA4D0-9802-43E7-A651-BB9654F59023}">
      <formula1>-9999999999</formula1>
      <formula2>9999999999</formula2>
    </dataValidation>
    <dataValidation type="date" imeMode="halfAlpha" allowBlank="1" showInputMessage="1" showErrorMessage="1" error="有効な日付を入力してください" sqref="U372" xr:uid="{43A3A023-FCC8-4183-BA42-32B8FA7AA289}">
      <formula1>92</formula1>
      <formula2>73415</formula2>
    </dataValidation>
    <dataValidation type="date" imeMode="halfAlpha" allowBlank="1" showInputMessage="1" showErrorMessage="1" error="有効な日付を入力してください" sqref="V372" xr:uid="{F09E2A8C-9A5D-4C0A-951F-5F1643BBDEC1}">
      <formula1>92</formula1>
      <formula2>73415</formula2>
    </dataValidation>
    <dataValidation errorStyle="warning" imeMode="hiragana" allowBlank="1" showInputMessage="1" showErrorMessage="1" sqref="E373:F373" xr:uid="{7AF14A4B-E6DD-4C43-BC9E-8DD96308B79C}"/>
    <dataValidation errorStyle="warning" imeMode="hiragana" allowBlank="1" showInputMessage="1" showErrorMessage="1" sqref="G373:K373" xr:uid="{95C695C1-D40F-4931-AA50-531001A12D5E}"/>
    <dataValidation type="list" imeMode="halfAlpha" allowBlank="1" showInputMessage="1" showErrorMessage="1" error="リストから選択してください" sqref="L373" xr:uid="{A47C1F17-540F-4F29-8BEC-31D818067349}">
      <formula1>"元請,下請,　"</formula1>
    </dataValidation>
    <dataValidation errorStyle="warning" imeMode="hiragana" allowBlank="1" showInputMessage="1" showErrorMessage="1" sqref="M373:P373" xr:uid="{62696DBE-A90E-4928-88E2-6FC770B29103}"/>
    <dataValidation errorStyle="warning" imeMode="hiragana" allowBlank="1" showInputMessage="1" showErrorMessage="1" sqref="Q373:R373" xr:uid="{3D8B093E-ADEF-48BD-8B52-3500BDC5EEFA}"/>
    <dataValidation type="whole" imeMode="halfAlpha" allowBlank="1" showInputMessage="1" showErrorMessage="1" error="有効な数字を入力してください。10兆円以上になる場合は、9,999,999,999と入力してください" sqref="S373:T373" xr:uid="{90305E5D-A880-4EFF-9E6D-40997DE1CC9C}">
      <formula1>-9999999999</formula1>
      <formula2>9999999999</formula2>
    </dataValidation>
    <dataValidation type="date" imeMode="halfAlpha" allowBlank="1" showInputMessage="1" showErrorMessage="1" error="有効な日付を入力してください" sqref="U373" xr:uid="{E08CF345-F61D-45A5-818E-3AE6BC799C45}">
      <formula1>92</formula1>
      <formula2>73415</formula2>
    </dataValidation>
    <dataValidation type="date" imeMode="halfAlpha" allowBlank="1" showInputMessage="1" showErrorMessage="1" error="有効な日付を入力してください" sqref="V373" xr:uid="{D5CCC81F-E872-4154-BF86-D4AB074A224A}">
      <formula1>92</formula1>
      <formula2>73415</formula2>
    </dataValidation>
    <dataValidation errorStyle="warning" imeMode="hiragana" allowBlank="1" showInputMessage="1" showErrorMessage="1" sqref="E374:F374" xr:uid="{A19455E1-2419-4586-86DA-1583DA5F02D9}"/>
    <dataValidation errorStyle="warning" imeMode="hiragana" allowBlank="1" showInputMessage="1" showErrorMessage="1" sqref="G374:K374" xr:uid="{322480DD-4820-49A5-9D2A-7A1200112B58}"/>
    <dataValidation type="list" imeMode="halfAlpha" allowBlank="1" showInputMessage="1" showErrorMessage="1" error="リストから選択してください" sqref="L374" xr:uid="{9631243E-AAF8-4E48-8E6F-7FE249262269}">
      <formula1>"元請,下請,　"</formula1>
    </dataValidation>
    <dataValidation errorStyle="warning" imeMode="hiragana" allowBlank="1" showInputMessage="1" showErrorMessage="1" sqref="M374:P374" xr:uid="{7D486D37-41A9-4E25-ADCD-5283936CE480}"/>
    <dataValidation errorStyle="warning" imeMode="hiragana" allowBlank="1" showInputMessage="1" showErrorMessage="1" sqref="Q374:R374" xr:uid="{99F8002F-E602-4A2B-AA23-ED6EDA64875E}"/>
    <dataValidation type="whole" imeMode="halfAlpha" allowBlank="1" showInputMessage="1" showErrorMessage="1" error="有効な数字を入力してください。10兆円以上になる場合は、9,999,999,999と入力してください" sqref="S374:T374" xr:uid="{A75FB706-C9F6-4E7C-AE98-E8C9348F953C}">
      <formula1>-9999999999</formula1>
      <formula2>9999999999</formula2>
    </dataValidation>
    <dataValidation type="date" imeMode="halfAlpha" allowBlank="1" showInputMessage="1" showErrorMessage="1" error="有効な日付を入力してください" sqref="U374" xr:uid="{8C3A6BAF-50D8-43B1-9E32-7722BCA4D524}">
      <formula1>92</formula1>
      <formula2>73415</formula2>
    </dataValidation>
    <dataValidation type="date" imeMode="halfAlpha" allowBlank="1" showInputMessage="1" showErrorMessage="1" error="有効な日付を入力してください" sqref="V374" xr:uid="{B887D4FC-1D82-436D-ACD0-8EF63A599012}">
      <formula1>92</formula1>
      <formula2>73415</formula2>
    </dataValidation>
    <dataValidation errorStyle="warning" imeMode="hiragana" allowBlank="1" showInputMessage="1" showErrorMessage="1" sqref="E383:L383" xr:uid="{231394EA-A138-4773-A4E7-F09F54FCD6FB}"/>
    <dataValidation errorStyle="warning" imeMode="hiragana" allowBlank="1" showInputMessage="1" showErrorMessage="1" sqref="M383:S383" xr:uid="{ABDA0D64-F0EA-45ED-885E-26753836302C}"/>
    <dataValidation type="list" imeMode="halfAlpha" allowBlank="1" showInputMessage="1" showErrorMessage="1" error="リストから選択してください" sqref="T383:V383" xr:uid="{9D4E291A-85AD-4F9A-9E8A-C4203820191B}">
      <formula1>"①親会社と子会社の関係,②親会社を同じくする子会社同士の関係,③役員が他の会社の役員を兼ねている"</formula1>
    </dataValidation>
    <dataValidation errorStyle="warning" imeMode="hiragana" allowBlank="1" showInputMessage="1" showErrorMessage="1" sqref="E384:L384" xr:uid="{F0FD3F8B-59C7-49B7-8271-60253A024CC7}"/>
    <dataValidation errorStyle="warning" imeMode="hiragana" allowBlank="1" showInputMessage="1" showErrorMessage="1" sqref="M384:S384" xr:uid="{E281B967-DC6D-4443-A534-D3B2A5D9F026}"/>
    <dataValidation type="list" imeMode="halfAlpha" allowBlank="1" showInputMessage="1" showErrorMessage="1" error="リストから選択してください" sqref="T384:V384" xr:uid="{B9CC8BE6-01BF-4DAE-A94E-FA4A1F350446}">
      <formula1>"①親会社と子会社の関係,②親会社を同じくする子会社同士の関係,③役員が他の会社の役員を兼ねている"</formula1>
    </dataValidation>
    <dataValidation errorStyle="warning" imeMode="hiragana" allowBlank="1" showInputMessage="1" showErrorMessage="1" sqref="E385:L385" xr:uid="{83154D79-F189-44E2-B6F6-B3B2D5BA9AF2}"/>
    <dataValidation errorStyle="warning" imeMode="hiragana" allowBlank="1" showInputMessage="1" showErrorMessage="1" sqref="M385:S385" xr:uid="{C46AC558-E879-4B9E-BF9C-3551C18DE5B1}"/>
    <dataValidation type="list" imeMode="halfAlpha" allowBlank="1" showInputMessage="1" showErrorMessage="1" error="リストから選択してください" sqref="T385:V385" xr:uid="{517B6025-510E-45B1-9079-8CC7FE6E2FFB}">
      <formula1>"①親会社と子会社の関係,②親会社を同じくする子会社同士の関係,③役員が他の会社の役員を兼ねている"</formula1>
    </dataValidation>
    <dataValidation errorStyle="warning" imeMode="hiragana" allowBlank="1" showInputMessage="1" showErrorMessage="1" sqref="E386:L386" xr:uid="{5FB1AB2C-EFC4-4D04-92E9-7B4656A4C434}"/>
    <dataValidation errorStyle="warning" imeMode="hiragana" allowBlank="1" showInputMessage="1" showErrorMessage="1" sqref="M386:S386" xr:uid="{F5BED453-3861-4075-92D3-93D95761F930}"/>
    <dataValidation type="list" imeMode="halfAlpha" allowBlank="1" showInputMessage="1" showErrorMessage="1" error="リストから選択してください" sqref="T386:V386" xr:uid="{22FFB530-EEA8-44F7-8688-2A65BF42E533}">
      <formula1>"①親会社と子会社の関係,②親会社を同じくする子会社同士の関係,③役員が他の会社の役員を兼ねている"</formula1>
    </dataValidation>
    <dataValidation errorStyle="warning" imeMode="hiragana" allowBlank="1" showInputMessage="1" showErrorMessage="1" sqref="E387:L387" xr:uid="{D9C0AFAF-F2AC-4662-ABDC-12E0C530F485}"/>
    <dataValidation errorStyle="warning" imeMode="hiragana" allowBlank="1" showInputMessage="1" showErrorMessage="1" sqref="M387:S387" xr:uid="{E0F14A34-0F3F-408D-A8EA-904BE0F0CB27}"/>
    <dataValidation type="list" imeMode="halfAlpha" allowBlank="1" showInputMessage="1" showErrorMessage="1" error="リストから選択してください" sqref="T387:V387" xr:uid="{2E57AD52-0BF3-4A19-9E0E-012177E09D98}">
      <formula1>"①親会社と子会社の関係,②親会社を同じくする子会社同士の関係,③役員が他の会社の役員を兼ねている"</formula1>
    </dataValidation>
    <dataValidation errorStyle="warning" imeMode="hiragana" allowBlank="1" showInputMessage="1" showErrorMessage="1" sqref="E388:L388" xr:uid="{6A4B733A-CA2D-4640-A9A7-F251AFE920AC}"/>
    <dataValidation errorStyle="warning" imeMode="hiragana" allowBlank="1" showInputMessage="1" showErrorMessage="1" sqref="M388:S388" xr:uid="{34FD5A8A-8FD0-4A16-9AF7-3BBE4E7D805D}"/>
    <dataValidation type="list" imeMode="halfAlpha" allowBlank="1" showInputMessage="1" showErrorMessage="1" error="リストから選択してください" sqref="T388:V388" xr:uid="{6409BFBE-7025-421E-8D9E-C37FE7032126}">
      <formula1>"①親会社と子会社の関係,②親会社を同じくする子会社同士の関係,③役員が他の会社の役員を兼ねている"</formula1>
    </dataValidation>
    <dataValidation errorStyle="warning" imeMode="hiragana" allowBlank="1" showInputMessage="1" showErrorMessage="1" sqref="E389:L389" xr:uid="{DF4D0B1B-C0BE-4626-A62B-865E87985D5E}"/>
    <dataValidation errorStyle="warning" imeMode="hiragana" allowBlank="1" showInputMessage="1" showErrorMessage="1" sqref="M389:S389" xr:uid="{A18C0255-917D-4947-87CC-FD7CF6C44D2E}"/>
    <dataValidation type="list" imeMode="halfAlpha" allowBlank="1" showInputMessage="1" showErrorMessage="1" error="リストから選択してください" sqref="T389:V389" xr:uid="{DF5A4B75-5E5E-4907-B2D8-13029CF7F6E5}">
      <formula1>"①親会社と子会社の関係,②親会社を同じくする子会社同士の関係,③役員が他の会社の役員を兼ねている"</formula1>
    </dataValidation>
    <dataValidation errorStyle="warning" imeMode="hiragana" allowBlank="1" showInputMessage="1" showErrorMessage="1" sqref="E390:L390" xr:uid="{224077F8-49FD-410D-A77A-A9429F2A438F}"/>
    <dataValidation errorStyle="warning" imeMode="hiragana" allowBlank="1" showInputMessage="1" showErrorMessage="1" sqref="M390:S390" xr:uid="{0B67B5C9-32A4-48C4-B5BE-CD0E133D7803}"/>
    <dataValidation type="list" imeMode="halfAlpha" allowBlank="1" showInputMessage="1" showErrorMessage="1" error="リストから選択してください" sqref="T390:V390" xr:uid="{B716F70A-D901-43B7-A6F0-D63158D49672}">
      <formula1>"①親会社と子会社の関係,②親会社を同じくする子会社同士の関係,③役員が他の会社の役員を兼ねている"</formula1>
    </dataValidation>
    <dataValidation errorStyle="warning" imeMode="hiragana" allowBlank="1" showInputMessage="1" showErrorMessage="1" sqref="E391:L391" xr:uid="{ADF2CF2B-89FE-43B4-87D7-3A530AF70AA9}"/>
    <dataValidation errorStyle="warning" imeMode="hiragana" allowBlank="1" showInputMessage="1" showErrorMessage="1" sqref="M391:S391" xr:uid="{7437647B-55C5-4CEB-AC0A-59DFEEA21D91}"/>
    <dataValidation type="list" imeMode="halfAlpha" allowBlank="1" showInputMessage="1" showErrorMessage="1" error="リストから選択してください" sqref="T391:V391" xr:uid="{CE8D63B2-3A5D-4448-B0E7-E58FCD1EB2CD}">
      <formula1>"①親会社と子会社の関係,②親会社を同じくする子会社同士の関係,③役員が他の会社の役員を兼ねている"</formula1>
    </dataValidation>
    <dataValidation errorStyle="warning" imeMode="hiragana" allowBlank="1" showInputMessage="1" showErrorMessage="1" sqref="E392:L392" xr:uid="{662CBD41-7DAB-4FC0-AA07-9A92F4549DCD}"/>
    <dataValidation errorStyle="warning" imeMode="hiragana" allowBlank="1" showInputMessage="1" showErrorMessage="1" sqref="M392:S392" xr:uid="{8B25AB7D-FDC0-4630-B99F-E44D0FBBC785}"/>
    <dataValidation type="list" imeMode="halfAlpha" allowBlank="1" showInputMessage="1" showErrorMessage="1" error="リストから選択してください" sqref="T392:V392" xr:uid="{D4AC5D3E-B213-457C-998C-299F37775D0C}">
      <formula1>"①親会社と子会社の関係,②親会社を同じくする子会社同士の関係,③役員が他の会社の役員を兼ねている"</formula1>
    </dataValidation>
    <dataValidation errorStyle="warning" imeMode="hiragana" allowBlank="1" showInputMessage="1" showErrorMessage="1" sqref="E393:L393" xr:uid="{CCF1CCFA-2EB4-42D9-AE4D-E5FDD6B14220}"/>
    <dataValidation errorStyle="warning" imeMode="hiragana" allowBlank="1" showInputMessage="1" showErrorMessage="1" sqref="M393:S393" xr:uid="{784DC31E-FBB9-4081-BEA3-3490BE77546F}"/>
    <dataValidation type="list" imeMode="halfAlpha" allowBlank="1" showInputMessage="1" showErrorMessage="1" error="リストから選択してください" sqref="T393:V393" xr:uid="{60DEEF20-A344-4A8F-ABA9-8E4C8A41C925}">
      <formula1>"①親会社と子会社の関係,②親会社を同じくする子会社同士の関係,③役員が他の会社の役員を兼ねている"</formula1>
    </dataValidation>
  </dataValidations>
  <pageMargins left="0.19685039370078741" right="0.19685039370078741" top="0.39370078740157483" bottom="0.19685039370078741" header="0.19685039370078741" footer="0.19685039370078741"/>
  <pageSetup paperSize="9" scale="64" fitToHeight="0" orientation="portrait" r:id="rId1"/>
  <headerFooter>
    <oddHeader>&amp;R&amp;8&amp;P/&amp;N</oddHeader>
  </headerFooter>
  <ignoredErrors>
    <ignoredError sqref="D220:D228"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B67B02-15F7-41B9-9999-CC21DBFA76AF}">
  <sheetPr>
    <pageSetUpPr fitToPage="1"/>
  </sheetPr>
  <dimension ref="A1:M58"/>
  <sheetViews>
    <sheetView showGridLines="0" zoomScaleNormal="100" workbookViewId="0">
      <pane ySplit="8" topLeftCell="A9" activePane="bottomLeft" state="frozen"/>
      <selection pane="bottomLeft" activeCell="B1" sqref="B1"/>
    </sheetView>
  </sheetViews>
  <sheetFormatPr defaultColWidth="2.375" defaultRowHeight="13.5" x14ac:dyDescent="0.15"/>
  <cols>
    <col min="1" max="1" width="9.375" style="466" hidden="1" customWidth="1"/>
    <col min="2" max="3" width="3.75" style="471" customWidth="1"/>
    <col min="4" max="4" width="16.75" style="471" customWidth="1"/>
    <col min="5" max="6" width="22.625" style="471" customWidth="1"/>
    <col min="7" max="7" width="6" style="471" customWidth="1"/>
    <col min="8" max="8" width="19.75" style="471" customWidth="1"/>
    <col min="9" max="9" width="14.875" style="471" hidden="1" customWidth="1"/>
    <col min="10" max="10" width="52.875" style="471" customWidth="1"/>
    <col min="11" max="11" width="38.375" style="471" customWidth="1"/>
    <col min="12" max="12" width="2.375" style="471"/>
    <col min="13" max="13" width="13.375" style="471" hidden="1" customWidth="1"/>
    <col min="14" max="16384" width="2.375" style="471"/>
  </cols>
  <sheetData>
    <row r="1" spans="1:13" s="467" customFormat="1" ht="30" customHeight="1" x14ac:dyDescent="0.15">
      <c r="A1" s="466" t="s">
        <v>258</v>
      </c>
      <c r="C1" s="468" t="s">
        <v>46</v>
      </c>
      <c r="D1" s="468"/>
      <c r="E1" s="468"/>
      <c r="F1" s="468"/>
      <c r="G1" s="468"/>
      <c r="H1" s="468"/>
      <c r="I1" s="468"/>
      <c r="J1" s="468"/>
      <c r="K1" s="469">
        <v>45292</v>
      </c>
      <c r="L1" s="469"/>
    </row>
    <row r="2" spans="1:13" s="467" customFormat="1" ht="15" hidden="1" customHeight="1" x14ac:dyDescent="0.15">
      <c r="A2" s="466" t="s">
        <v>259</v>
      </c>
      <c r="C2" s="470"/>
      <c r="D2" s="470"/>
      <c r="E2" s="470"/>
      <c r="F2" s="470"/>
      <c r="G2" s="470"/>
      <c r="H2" s="470"/>
      <c r="I2" s="470"/>
      <c r="J2" s="470"/>
      <c r="K2" s="469"/>
      <c r="L2" s="469"/>
    </row>
    <row r="3" spans="1:13" ht="47.25" customHeight="1" x14ac:dyDescent="0.15">
      <c r="A3" s="466">
        <v>2024.01</v>
      </c>
      <c r="C3" s="472" t="s">
        <v>260</v>
      </c>
      <c r="D3" s="472"/>
      <c r="E3" s="472"/>
      <c r="F3" s="472"/>
      <c r="G3" s="472"/>
      <c r="H3" s="472"/>
      <c r="I3" s="472"/>
      <c r="J3" s="472"/>
      <c r="K3" s="472"/>
    </row>
    <row r="4" spans="1:13" ht="64.5" customHeight="1" x14ac:dyDescent="0.15">
      <c r="A4" s="473"/>
      <c r="C4" s="195" t="s">
        <v>261</v>
      </c>
      <c r="D4" s="195"/>
      <c r="E4" s="195"/>
      <c r="F4" s="195"/>
      <c r="G4" s="195"/>
      <c r="H4" s="195"/>
      <c r="I4" s="195"/>
      <c r="J4" s="195"/>
      <c r="K4" s="195"/>
    </row>
    <row r="5" spans="1:13" ht="15" hidden="1" customHeight="1" x14ac:dyDescent="0.15">
      <c r="C5" s="474"/>
      <c r="D5" s="270"/>
      <c r="E5" s="270"/>
      <c r="F5" s="270"/>
      <c r="G5" s="270"/>
      <c r="H5" s="270"/>
      <c r="I5" s="270"/>
      <c r="J5" s="270"/>
      <c r="K5" s="270"/>
    </row>
    <row r="6" spans="1:13" ht="15" hidden="1" customHeight="1" x14ac:dyDescent="0.15">
      <c r="C6" s="474"/>
      <c r="D6" s="270"/>
      <c r="E6" s="270"/>
      <c r="F6" s="270"/>
      <c r="G6" s="270"/>
      <c r="H6" s="270"/>
      <c r="I6" s="270"/>
      <c r="J6" s="270"/>
      <c r="K6" s="270"/>
    </row>
    <row r="7" spans="1:13" ht="15" hidden="1" customHeight="1" x14ac:dyDescent="0.15">
      <c r="C7" s="474"/>
      <c r="D7" s="270"/>
      <c r="E7" s="270"/>
      <c r="F7" s="270"/>
      <c r="G7" s="270"/>
      <c r="H7" s="270"/>
      <c r="I7" s="270"/>
      <c r="J7" s="270"/>
      <c r="K7" s="270"/>
    </row>
    <row r="8" spans="1:13" s="475" customFormat="1" ht="30.75" customHeight="1" x14ac:dyDescent="0.15">
      <c r="A8" s="466"/>
      <c r="C8" s="476"/>
      <c r="D8" s="477" t="s">
        <v>47</v>
      </c>
      <c r="E8" s="477" t="s">
        <v>48</v>
      </c>
      <c r="F8" s="477" t="s">
        <v>49</v>
      </c>
      <c r="G8" s="478" t="s">
        <v>50</v>
      </c>
      <c r="H8" s="478" t="str">
        <f>"生年月日
" &amp; 日付例_s</f>
        <v>生年月日
例)2023/4/1</v>
      </c>
      <c r="I8" s="479" t="s">
        <v>51</v>
      </c>
      <c r="J8" s="479" t="s">
        <v>81</v>
      </c>
      <c r="K8" s="480" t="s">
        <v>52</v>
      </c>
      <c r="M8" s="475">
        <f>COUNTIF(M9:M58,"&gt;0")</f>
        <v>0</v>
      </c>
    </row>
    <row r="9" spans="1:13" s="475" customFormat="1" ht="18" customHeight="1" x14ac:dyDescent="0.15">
      <c r="A9" s="466">
        <f t="shared" ref="A9:A40" si="0">IFERROR(IF(AND(OR($C9=1,AND($C9&gt;1,$M9&gt;0)), OR(TRIM($D9)="",TRIM($E9)="",TRIM($F9)="",TRIM($G9)="",TRIM($H9)="")),1001,0),3)</f>
        <v>1001</v>
      </c>
      <c r="C9" s="481">
        <v>1</v>
      </c>
      <c r="D9" s="20"/>
      <c r="E9" s="21"/>
      <c r="F9" s="20"/>
      <c r="G9" s="1"/>
      <c r="H9" s="22"/>
      <c r="I9" s="1"/>
      <c r="J9" s="23"/>
      <c r="K9" s="20"/>
      <c r="M9" s="475">
        <f>COUNTA($D9:$F9,$H9,$J9:$K9)+IF(TRIM($G9)="",0,1)+IF(TRIM($I9)="",0,1)</f>
        <v>0</v>
      </c>
    </row>
    <row r="10" spans="1:13" s="475" customFormat="1" ht="18" customHeight="1" x14ac:dyDescent="0.15">
      <c r="A10" s="466">
        <f t="shared" si="0"/>
        <v>0</v>
      </c>
      <c r="B10" s="482"/>
      <c r="C10" s="483">
        <v>2</v>
      </c>
      <c r="D10" s="4"/>
      <c r="E10" s="2"/>
      <c r="F10" s="4"/>
      <c r="G10" s="2"/>
      <c r="H10" s="24"/>
      <c r="I10" s="2"/>
      <c r="J10" s="25"/>
      <c r="K10" s="4"/>
      <c r="M10" s="475">
        <f t="shared" ref="M10:M58" si="1">COUNTA($D10:$F10,$H10,$J10:$K10)+IF(TRIM($G10)="",0,1)+IF(TRIM($I10)="",0,1)</f>
        <v>0</v>
      </c>
    </row>
    <row r="11" spans="1:13" s="475" customFormat="1" ht="18" customHeight="1" x14ac:dyDescent="0.15">
      <c r="A11" s="466">
        <f t="shared" si="0"/>
        <v>0</v>
      </c>
      <c r="B11" s="482"/>
      <c r="C11" s="483">
        <v>3</v>
      </c>
      <c r="D11" s="4"/>
      <c r="E11" s="2"/>
      <c r="F11" s="4"/>
      <c r="G11" s="2"/>
      <c r="H11" s="24"/>
      <c r="I11" s="2"/>
      <c r="J11" s="25"/>
      <c r="K11" s="4"/>
      <c r="M11" s="475">
        <f t="shared" si="1"/>
        <v>0</v>
      </c>
    </row>
    <row r="12" spans="1:13" s="475" customFormat="1" ht="18" customHeight="1" x14ac:dyDescent="0.15">
      <c r="A12" s="466">
        <f t="shared" si="0"/>
        <v>0</v>
      </c>
      <c r="B12" s="482"/>
      <c r="C12" s="483">
        <v>4</v>
      </c>
      <c r="D12" s="4"/>
      <c r="E12" s="2"/>
      <c r="F12" s="4"/>
      <c r="G12" s="2"/>
      <c r="H12" s="24"/>
      <c r="I12" s="2"/>
      <c r="J12" s="25"/>
      <c r="K12" s="4"/>
      <c r="M12" s="475">
        <f t="shared" si="1"/>
        <v>0</v>
      </c>
    </row>
    <row r="13" spans="1:13" s="475" customFormat="1" ht="18" customHeight="1" x14ac:dyDescent="0.15">
      <c r="A13" s="466">
        <f t="shared" si="0"/>
        <v>0</v>
      </c>
      <c r="B13" s="482"/>
      <c r="C13" s="483">
        <v>5</v>
      </c>
      <c r="D13" s="4"/>
      <c r="E13" s="2"/>
      <c r="F13" s="4"/>
      <c r="G13" s="2"/>
      <c r="H13" s="24"/>
      <c r="I13" s="2"/>
      <c r="J13" s="25"/>
      <c r="K13" s="4"/>
      <c r="M13" s="475">
        <f t="shared" si="1"/>
        <v>0</v>
      </c>
    </row>
    <row r="14" spans="1:13" s="475" customFormat="1" ht="18" customHeight="1" x14ac:dyDescent="0.15">
      <c r="A14" s="466">
        <f t="shared" si="0"/>
        <v>0</v>
      </c>
      <c r="B14" s="482"/>
      <c r="C14" s="483">
        <v>6</v>
      </c>
      <c r="D14" s="4"/>
      <c r="E14" s="2"/>
      <c r="F14" s="4"/>
      <c r="G14" s="2"/>
      <c r="H14" s="24"/>
      <c r="I14" s="2"/>
      <c r="J14" s="25"/>
      <c r="K14" s="4"/>
      <c r="M14" s="475">
        <f t="shared" si="1"/>
        <v>0</v>
      </c>
    </row>
    <row r="15" spans="1:13" s="475" customFormat="1" ht="18" customHeight="1" x14ac:dyDescent="0.15">
      <c r="A15" s="466">
        <f t="shared" si="0"/>
        <v>0</v>
      </c>
      <c r="B15" s="482"/>
      <c r="C15" s="483">
        <v>7</v>
      </c>
      <c r="D15" s="4"/>
      <c r="E15" s="2"/>
      <c r="F15" s="4"/>
      <c r="G15" s="2"/>
      <c r="H15" s="24"/>
      <c r="I15" s="2"/>
      <c r="J15" s="25"/>
      <c r="K15" s="4"/>
      <c r="M15" s="475">
        <f t="shared" si="1"/>
        <v>0</v>
      </c>
    </row>
    <row r="16" spans="1:13" s="475" customFormat="1" ht="18" customHeight="1" x14ac:dyDescent="0.15">
      <c r="A16" s="466">
        <f t="shared" si="0"/>
        <v>0</v>
      </c>
      <c r="B16" s="482"/>
      <c r="C16" s="483">
        <v>8</v>
      </c>
      <c r="D16" s="4"/>
      <c r="E16" s="2"/>
      <c r="F16" s="4"/>
      <c r="G16" s="2"/>
      <c r="H16" s="24"/>
      <c r="I16" s="2"/>
      <c r="J16" s="25"/>
      <c r="K16" s="4"/>
      <c r="M16" s="475">
        <f t="shared" si="1"/>
        <v>0</v>
      </c>
    </row>
    <row r="17" spans="1:13" s="475" customFormat="1" ht="18" customHeight="1" x14ac:dyDescent="0.15">
      <c r="A17" s="466">
        <f t="shared" si="0"/>
        <v>0</v>
      </c>
      <c r="B17" s="482"/>
      <c r="C17" s="483">
        <v>9</v>
      </c>
      <c r="D17" s="4"/>
      <c r="E17" s="2"/>
      <c r="F17" s="4"/>
      <c r="G17" s="2"/>
      <c r="H17" s="24"/>
      <c r="I17" s="2"/>
      <c r="J17" s="25"/>
      <c r="K17" s="4"/>
      <c r="M17" s="475">
        <f t="shared" si="1"/>
        <v>0</v>
      </c>
    </row>
    <row r="18" spans="1:13" s="475" customFormat="1" ht="18" customHeight="1" x14ac:dyDescent="0.15">
      <c r="A18" s="466">
        <f t="shared" si="0"/>
        <v>0</v>
      </c>
      <c r="B18" s="482"/>
      <c r="C18" s="483">
        <v>10</v>
      </c>
      <c r="D18" s="4"/>
      <c r="E18" s="2"/>
      <c r="F18" s="4"/>
      <c r="G18" s="2"/>
      <c r="H18" s="24"/>
      <c r="I18" s="2"/>
      <c r="J18" s="25"/>
      <c r="K18" s="4"/>
      <c r="M18" s="475">
        <f t="shared" si="1"/>
        <v>0</v>
      </c>
    </row>
    <row r="19" spans="1:13" s="475" customFormat="1" ht="18" customHeight="1" x14ac:dyDescent="0.15">
      <c r="A19" s="466">
        <f t="shared" si="0"/>
        <v>0</v>
      </c>
      <c r="B19" s="482"/>
      <c r="C19" s="483">
        <v>11</v>
      </c>
      <c r="D19" s="4"/>
      <c r="E19" s="2"/>
      <c r="F19" s="4"/>
      <c r="G19" s="2"/>
      <c r="H19" s="24"/>
      <c r="I19" s="2"/>
      <c r="J19" s="25"/>
      <c r="K19" s="4"/>
      <c r="M19" s="475">
        <f t="shared" si="1"/>
        <v>0</v>
      </c>
    </row>
    <row r="20" spans="1:13" s="475" customFormat="1" ht="18" customHeight="1" x14ac:dyDescent="0.15">
      <c r="A20" s="466">
        <f t="shared" si="0"/>
        <v>0</v>
      </c>
      <c r="B20" s="482"/>
      <c r="C20" s="483">
        <v>12</v>
      </c>
      <c r="D20" s="4"/>
      <c r="E20" s="2"/>
      <c r="F20" s="4"/>
      <c r="G20" s="2"/>
      <c r="H20" s="24"/>
      <c r="I20" s="2"/>
      <c r="J20" s="25"/>
      <c r="K20" s="4"/>
      <c r="M20" s="475">
        <f t="shared" si="1"/>
        <v>0</v>
      </c>
    </row>
    <row r="21" spans="1:13" s="475" customFormat="1" ht="18" customHeight="1" x14ac:dyDescent="0.15">
      <c r="A21" s="466">
        <f t="shared" si="0"/>
        <v>0</v>
      </c>
      <c r="B21" s="482"/>
      <c r="C21" s="483">
        <v>13</v>
      </c>
      <c r="D21" s="4"/>
      <c r="E21" s="2"/>
      <c r="F21" s="4"/>
      <c r="G21" s="2"/>
      <c r="H21" s="24"/>
      <c r="I21" s="2"/>
      <c r="J21" s="25"/>
      <c r="K21" s="4"/>
      <c r="M21" s="475">
        <f t="shared" si="1"/>
        <v>0</v>
      </c>
    </row>
    <row r="22" spans="1:13" s="475" customFormat="1" ht="18" customHeight="1" x14ac:dyDescent="0.15">
      <c r="A22" s="466">
        <f t="shared" si="0"/>
        <v>0</v>
      </c>
      <c r="B22" s="482"/>
      <c r="C22" s="483">
        <v>14</v>
      </c>
      <c r="D22" s="4"/>
      <c r="E22" s="2"/>
      <c r="F22" s="4"/>
      <c r="G22" s="2"/>
      <c r="H22" s="24"/>
      <c r="I22" s="2"/>
      <c r="J22" s="25"/>
      <c r="K22" s="4"/>
      <c r="M22" s="475">
        <f t="shared" si="1"/>
        <v>0</v>
      </c>
    </row>
    <row r="23" spans="1:13" s="475" customFormat="1" ht="18" customHeight="1" x14ac:dyDescent="0.15">
      <c r="A23" s="466">
        <f t="shared" si="0"/>
        <v>0</v>
      </c>
      <c r="B23" s="482"/>
      <c r="C23" s="483">
        <v>15</v>
      </c>
      <c r="D23" s="4"/>
      <c r="E23" s="2"/>
      <c r="F23" s="4"/>
      <c r="G23" s="2"/>
      <c r="H23" s="24"/>
      <c r="I23" s="2"/>
      <c r="J23" s="25"/>
      <c r="K23" s="4"/>
      <c r="M23" s="475">
        <f t="shared" si="1"/>
        <v>0</v>
      </c>
    </row>
    <row r="24" spans="1:13" s="475" customFormat="1" ht="18" customHeight="1" x14ac:dyDescent="0.15">
      <c r="A24" s="466">
        <f t="shared" si="0"/>
        <v>0</v>
      </c>
      <c r="B24" s="482"/>
      <c r="C24" s="483">
        <v>16</v>
      </c>
      <c r="D24" s="4"/>
      <c r="E24" s="2"/>
      <c r="F24" s="4"/>
      <c r="G24" s="2"/>
      <c r="H24" s="24"/>
      <c r="I24" s="2"/>
      <c r="J24" s="25"/>
      <c r="K24" s="4"/>
      <c r="M24" s="475">
        <f t="shared" si="1"/>
        <v>0</v>
      </c>
    </row>
    <row r="25" spans="1:13" s="475" customFormat="1" ht="18" customHeight="1" x14ac:dyDescent="0.15">
      <c r="A25" s="466">
        <f t="shared" si="0"/>
        <v>0</v>
      </c>
      <c r="B25" s="482"/>
      <c r="C25" s="483">
        <v>17</v>
      </c>
      <c r="D25" s="4"/>
      <c r="E25" s="2"/>
      <c r="F25" s="4"/>
      <c r="G25" s="2"/>
      <c r="H25" s="24"/>
      <c r="I25" s="2"/>
      <c r="J25" s="25"/>
      <c r="K25" s="4"/>
      <c r="M25" s="475">
        <f t="shared" si="1"/>
        <v>0</v>
      </c>
    </row>
    <row r="26" spans="1:13" s="475" customFormat="1" ht="18" customHeight="1" x14ac:dyDescent="0.15">
      <c r="A26" s="466">
        <f t="shared" si="0"/>
        <v>0</v>
      </c>
      <c r="B26" s="482"/>
      <c r="C26" s="483">
        <v>18</v>
      </c>
      <c r="D26" s="4"/>
      <c r="E26" s="2"/>
      <c r="F26" s="4"/>
      <c r="G26" s="2"/>
      <c r="H26" s="24"/>
      <c r="I26" s="2"/>
      <c r="J26" s="25"/>
      <c r="K26" s="4"/>
      <c r="M26" s="475">
        <f t="shared" si="1"/>
        <v>0</v>
      </c>
    </row>
    <row r="27" spans="1:13" s="475" customFormat="1" ht="18" customHeight="1" x14ac:dyDescent="0.15">
      <c r="A27" s="466">
        <f t="shared" si="0"/>
        <v>0</v>
      </c>
      <c r="B27" s="482"/>
      <c r="C27" s="483">
        <v>19</v>
      </c>
      <c r="D27" s="4"/>
      <c r="E27" s="2"/>
      <c r="F27" s="4"/>
      <c r="G27" s="2"/>
      <c r="H27" s="24"/>
      <c r="I27" s="2"/>
      <c r="J27" s="25"/>
      <c r="K27" s="4"/>
      <c r="M27" s="475">
        <f t="shared" si="1"/>
        <v>0</v>
      </c>
    </row>
    <row r="28" spans="1:13" s="475" customFormat="1" ht="18" customHeight="1" x14ac:dyDescent="0.15">
      <c r="A28" s="466">
        <f t="shared" si="0"/>
        <v>0</v>
      </c>
      <c r="B28" s="482"/>
      <c r="C28" s="483">
        <v>20</v>
      </c>
      <c r="D28" s="4"/>
      <c r="E28" s="2"/>
      <c r="F28" s="4"/>
      <c r="G28" s="2"/>
      <c r="H28" s="24"/>
      <c r="I28" s="2"/>
      <c r="J28" s="25"/>
      <c r="K28" s="4"/>
      <c r="M28" s="475">
        <f t="shared" si="1"/>
        <v>0</v>
      </c>
    </row>
    <row r="29" spans="1:13" s="475" customFormat="1" ht="18" customHeight="1" x14ac:dyDescent="0.15">
      <c r="A29" s="466">
        <f t="shared" si="0"/>
        <v>0</v>
      </c>
      <c r="B29" s="482"/>
      <c r="C29" s="483">
        <v>21</v>
      </c>
      <c r="D29" s="4"/>
      <c r="E29" s="2"/>
      <c r="F29" s="4"/>
      <c r="G29" s="2"/>
      <c r="H29" s="24"/>
      <c r="I29" s="2"/>
      <c r="J29" s="25"/>
      <c r="K29" s="4"/>
      <c r="M29" s="475">
        <f t="shared" si="1"/>
        <v>0</v>
      </c>
    </row>
    <row r="30" spans="1:13" s="475" customFormat="1" ht="18" customHeight="1" x14ac:dyDescent="0.15">
      <c r="A30" s="466">
        <f t="shared" si="0"/>
        <v>0</v>
      </c>
      <c r="B30" s="482"/>
      <c r="C30" s="483">
        <v>22</v>
      </c>
      <c r="D30" s="4"/>
      <c r="E30" s="2"/>
      <c r="F30" s="4"/>
      <c r="G30" s="2"/>
      <c r="H30" s="24"/>
      <c r="I30" s="2"/>
      <c r="J30" s="25"/>
      <c r="K30" s="4"/>
      <c r="M30" s="475">
        <f t="shared" si="1"/>
        <v>0</v>
      </c>
    </row>
    <row r="31" spans="1:13" s="475" customFormat="1" ht="18" customHeight="1" x14ac:dyDescent="0.15">
      <c r="A31" s="466">
        <f t="shared" si="0"/>
        <v>0</v>
      </c>
      <c r="B31" s="482"/>
      <c r="C31" s="483">
        <v>23</v>
      </c>
      <c r="D31" s="4"/>
      <c r="E31" s="2"/>
      <c r="F31" s="4"/>
      <c r="G31" s="2"/>
      <c r="H31" s="24"/>
      <c r="I31" s="2"/>
      <c r="J31" s="25"/>
      <c r="K31" s="4"/>
      <c r="M31" s="475">
        <f t="shared" si="1"/>
        <v>0</v>
      </c>
    </row>
    <row r="32" spans="1:13" s="475" customFormat="1" ht="18" customHeight="1" x14ac:dyDescent="0.15">
      <c r="A32" s="466">
        <f t="shared" si="0"/>
        <v>0</v>
      </c>
      <c r="B32" s="482"/>
      <c r="C32" s="483">
        <v>24</v>
      </c>
      <c r="D32" s="4"/>
      <c r="E32" s="2"/>
      <c r="F32" s="4"/>
      <c r="G32" s="2"/>
      <c r="H32" s="24"/>
      <c r="I32" s="2"/>
      <c r="J32" s="25"/>
      <c r="K32" s="4"/>
      <c r="M32" s="475">
        <f t="shared" si="1"/>
        <v>0</v>
      </c>
    </row>
    <row r="33" spans="1:13" s="475" customFormat="1" ht="18" customHeight="1" x14ac:dyDescent="0.15">
      <c r="A33" s="466">
        <f t="shared" si="0"/>
        <v>0</v>
      </c>
      <c r="B33" s="482"/>
      <c r="C33" s="483">
        <v>25</v>
      </c>
      <c r="D33" s="4"/>
      <c r="E33" s="2"/>
      <c r="F33" s="4"/>
      <c r="G33" s="2"/>
      <c r="H33" s="24"/>
      <c r="I33" s="2"/>
      <c r="J33" s="25"/>
      <c r="K33" s="4"/>
      <c r="M33" s="475">
        <f t="shared" si="1"/>
        <v>0</v>
      </c>
    </row>
    <row r="34" spans="1:13" s="475" customFormat="1" ht="18" customHeight="1" x14ac:dyDescent="0.15">
      <c r="A34" s="466">
        <f t="shared" si="0"/>
        <v>0</v>
      </c>
      <c r="B34" s="482"/>
      <c r="C34" s="483">
        <v>26</v>
      </c>
      <c r="D34" s="4"/>
      <c r="E34" s="2"/>
      <c r="F34" s="4"/>
      <c r="G34" s="2"/>
      <c r="H34" s="24"/>
      <c r="I34" s="2"/>
      <c r="J34" s="25"/>
      <c r="K34" s="4"/>
      <c r="M34" s="475">
        <f t="shared" si="1"/>
        <v>0</v>
      </c>
    </row>
    <row r="35" spans="1:13" s="475" customFormat="1" ht="18" customHeight="1" x14ac:dyDescent="0.15">
      <c r="A35" s="466">
        <f t="shared" si="0"/>
        <v>0</v>
      </c>
      <c r="B35" s="482"/>
      <c r="C35" s="483">
        <v>27</v>
      </c>
      <c r="D35" s="4"/>
      <c r="E35" s="2"/>
      <c r="F35" s="4"/>
      <c r="G35" s="2"/>
      <c r="H35" s="24"/>
      <c r="I35" s="2"/>
      <c r="J35" s="25"/>
      <c r="K35" s="4"/>
      <c r="M35" s="475">
        <f t="shared" si="1"/>
        <v>0</v>
      </c>
    </row>
    <row r="36" spans="1:13" s="475" customFormat="1" ht="18" customHeight="1" x14ac:dyDescent="0.15">
      <c r="A36" s="466">
        <f t="shared" si="0"/>
        <v>0</v>
      </c>
      <c r="B36" s="482"/>
      <c r="C36" s="483">
        <v>28</v>
      </c>
      <c r="D36" s="4"/>
      <c r="E36" s="2"/>
      <c r="F36" s="4"/>
      <c r="G36" s="2"/>
      <c r="H36" s="24"/>
      <c r="I36" s="2"/>
      <c r="J36" s="25"/>
      <c r="K36" s="4"/>
      <c r="M36" s="475">
        <f t="shared" si="1"/>
        <v>0</v>
      </c>
    </row>
    <row r="37" spans="1:13" s="475" customFormat="1" ht="18" customHeight="1" x14ac:dyDescent="0.15">
      <c r="A37" s="466">
        <f t="shared" si="0"/>
        <v>0</v>
      </c>
      <c r="B37" s="482"/>
      <c r="C37" s="483">
        <v>29</v>
      </c>
      <c r="D37" s="4"/>
      <c r="E37" s="2"/>
      <c r="F37" s="4"/>
      <c r="G37" s="2"/>
      <c r="H37" s="24"/>
      <c r="I37" s="2"/>
      <c r="J37" s="25"/>
      <c r="K37" s="4"/>
      <c r="M37" s="475">
        <f t="shared" si="1"/>
        <v>0</v>
      </c>
    </row>
    <row r="38" spans="1:13" s="475" customFormat="1" ht="18" customHeight="1" x14ac:dyDescent="0.15">
      <c r="A38" s="466">
        <f t="shared" si="0"/>
        <v>0</v>
      </c>
      <c r="B38" s="482"/>
      <c r="C38" s="483">
        <v>30</v>
      </c>
      <c r="D38" s="4"/>
      <c r="E38" s="2"/>
      <c r="F38" s="4"/>
      <c r="G38" s="2"/>
      <c r="H38" s="24"/>
      <c r="I38" s="2"/>
      <c r="J38" s="25"/>
      <c r="K38" s="4"/>
      <c r="M38" s="475">
        <f t="shared" si="1"/>
        <v>0</v>
      </c>
    </row>
    <row r="39" spans="1:13" s="475" customFormat="1" ht="18" customHeight="1" x14ac:dyDescent="0.15">
      <c r="A39" s="466">
        <f t="shared" si="0"/>
        <v>0</v>
      </c>
      <c r="B39" s="482"/>
      <c r="C39" s="483">
        <v>31</v>
      </c>
      <c r="D39" s="4"/>
      <c r="E39" s="2"/>
      <c r="F39" s="4"/>
      <c r="G39" s="2"/>
      <c r="H39" s="24"/>
      <c r="I39" s="2"/>
      <c r="J39" s="25"/>
      <c r="K39" s="4"/>
      <c r="M39" s="475">
        <f t="shared" si="1"/>
        <v>0</v>
      </c>
    </row>
    <row r="40" spans="1:13" s="475" customFormat="1" ht="18" customHeight="1" x14ac:dyDescent="0.15">
      <c r="A40" s="466">
        <f t="shared" si="0"/>
        <v>0</v>
      </c>
      <c r="B40" s="482"/>
      <c r="C40" s="483">
        <v>32</v>
      </c>
      <c r="D40" s="4"/>
      <c r="E40" s="2"/>
      <c r="F40" s="4"/>
      <c r="G40" s="2"/>
      <c r="H40" s="24"/>
      <c r="I40" s="2"/>
      <c r="J40" s="25"/>
      <c r="K40" s="4"/>
      <c r="M40" s="475">
        <f t="shared" si="1"/>
        <v>0</v>
      </c>
    </row>
    <row r="41" spans="1:13" s="475" customFormat="1" ht="18" customHeight="1" x14ac:dyDescent="0.15">
      <c r="A41" s="466">
        <f t="shared" ref="A41:A58" si="2">IFERROR(IF(AND(OR($C41=1,AND($C41&gt;1,$M41&gt;0)), OR(TRIM($D41)="",TRIM($E41)="",TRIM($F41)="",TRIM($G41)="",TRIM($H41)="")),1001,0),3)</f>
        <v>0</v>
      </c>
      <c r="B41" s="482"/>
      <c r="C41" s="483">
        <v>33</v>
      </c>
      <c r="D41" s="4"/>
      <c r="E41" s="2"/>
      <c r="F41" s="4"/>
      <c r="G41" s="2"/>
      <c r="H41" s="24"/>
      <c r="I41" s="2"/>
      <c r="J41" s="25"/>
      <c r="K41" s="4"/>
      <c r="M41" s="475">
        <f t="shared" si="1"/>
        <v>0</v>
      </c>
    </row>
    <row r="42" spans="1:13" s="475" customFormat="1" ht="18" customHeight="1" x14ac:dyDescent="0.15">
      <c r="A42" s="466">
        <f t="shared" si="2"/>
        <v>0</v>
      </c>
      <c r="B42" s="482"/>
      <c r="C42" s="483">
        <v>34</v>
      </c>
      <c r="D42" s="4"/>
      <c r="E42" s="2"/>
      <c r="F42" s="4"/>
      <c r="G42" s="2"/>
      <c r="H42" s="24"/>
      <c r="I42" s="2"/>
      <c r="J42" s="25"/>
      <c r="K42" s="4"/>
      <c r="M42" s="475">
        <f t="shared" si="1"/>
        <v>0</v>
      </c>
    </row>
    <row r="43" spans="1:13" s="475" customFormat="1" ht="18" customHeight="1" x14ac:dyDescent="0.15">
      <c r="A43" s="466">
        <f t="shared" si="2"/>
        <v>0</v>
      </c>
      <c r="B43" s="482"/>
      <c r="C43" s="483">
        <v>35</v>
      </c>
      <c r="D43" s="4"/>
      <c r="E43" s="2"/>
      <c r="F43" s="4"/>
      <c r="G43" s="2"/>
      <c r="H43" s="24"/>
      <c r="I43" s="2"/>
      <c r="J43" s="25"/>
      <c r="K43" s="4"/>
      <c r="M43" s="475">
        <f t="shared" si="1"/>
        <v>0</v>
      </c>
    </row>
    <row r="44" spans="1:13" s="475" customFormat="1" ht="18" customHeight="1" x14ac:dyDescent="0.15">
      <c r="A44" s="466">
        <f t="shared" si="2"/>
        <v>0</v>
      </c>
      <c r="B44" s="482"/>
      <c r="C44" s="483">
        <v>36</v>
      </c>
      <c r="D44" s="4"/>
      <c r="E44" s="2"/>
      <c r="F44" s="4"/>
      <c r="G44" s="2"/>
      <c r="H44" s="24"/>
      <c r="I44" s="2"/>
      <c r="J44" s="25"/>
      <c r="K44" s="4"/>
      <c r="M44" s="475">
        <f t="shared" si="1"/>
        <v>0</v>
      </c>
    </row>
    <row r="45" spans="1:13" s="475" customFormat="1" ht="18" customHeight="1" x14ac:dyDescent="0.15">
      <c r="A45" s="466">
        <f t="shared" si="2"/>
        <v>0</v>
      </c>
      <c r="B45" s="482"/>
      <c r="C45" s="483">
        <v>37</v>
      </c>
      <c r="D45" s="4"/>
      <c r="E45" s="2"/>
      <c r="F45" s="4"/>
      <c r="G45" s="2"/>
      <c r="H45" s="24"/>
      <c r="I45" s="2"/>
      <c r="J45" s="25"/>
      <c r="K45" s="4"/>
      <c r="M45" s="475">
        <f t="shared" si="1"/>
        <v>0</v>
      </c>
    </row>
    <row r="46" spans="1:13" s="475" customFormat="1" ht="18" customHeight="1" x14ac:dyDescent="0.15">
      <c r="A46" s="466">
        <f t="shared" si="2"/>
        <v>0</v>
      </c>
      <c r="B46" s="482"/>
      <c r="C46" s="483">
        <v>38</v>
      </c>
      <c r="D46" s="4"/>
      <c r="E46" s="2"/>
      <c r="F46" s="4"/>
      <c r="G46" s="2"/>
      <c r="H46" s="24"/>
      <c r="I46" s="2"/>
      <c r="J46" s="25"/>
      <c r="K46" s="4"/>
      <c r="M46" s="475">
        <f t="shared" si="1"/>
        <v>0</v>
      </c>
    </row>
    <row r="47" spans="1:13" s="475" customFormat="1" ht="18" customHeight="1" x14ac:dyDescent="0.15">
      <c r="A47" s="466">
        <f t="shared" si="2"/>
        <v>0</v>
      </c>
      <c r="B47" s="482"/>
      <c r="C47" s="483">
        <v>39</v>
      </c>
      <c r="D47" s="4"/>
      <c r="E47" s="2"/>
      <c r="F47" s="4"/>
      <c r="G47" s="2"/>
      <c r="H47" s="24"/>
      <c r="I47" s="2"/>
      <c r="J47" s="25"/>
      <c r="K47" s="4"/>
      <c r="M47" s="475">
        <f t="shared" si="1"/>
        <v>0</v>
      </c>
    </row>
    <row r="48" spans="1:13" s="475" customFormat="1" ht="18" customHeight="1" x14ac:dyDescent="0.15">
      <c r="A48" s="466">
        <f t="shared" si="2"/>
        <v>0</v>
      </c>
      <c r="B48" s="482"/>
      <c r="C48" s="483">
        <v>40</v>
      </c>
      <c r="D48" s="4"/>
      <c r="E48" s="2"/>
      <c r="F48" s="4"/>
      <c r="G48" s="2"/>
      <c r="H48" s="24"/>
      <c r="I48" s="2"/>
      <c r="J48" s="25"/>
      <c r="K48" s="4"/>
      <c r="M48" s="475">
        <f t="shared" si="1"/>
        <v>0</v>
      </c>
    </row>
    <row r="49" spans="1:13" s="475" customFormat="1" ht="18" customHeight="1" x14ac:dyDescent="0.15">
      <c r="A49" s="466">
        <f t="shared" si="2"/>
        <v>0</v>
      </c>
      <c r="B49" s="482"/>
      <c r="C49" s="483">
        <v>41</v>
      </c>
      <c r="D49" s="4"/>
      <c r="E49" s="2"/>
      <c r="F49" s="4"/>
      <c r="G49" s="2"/>
      <c r="H49" s="24"/>
      <c r="I49" s="2"/>
      <c r="J49" s="25"/>
      <c r="K49" s="4"/>
      <c r="M49" s="475">
        <f t="shared" si="1"/>
        <v>0</v>
      </c>
    </row>
    <row r="50" spans="1:13" s="475" customFormat="1" ht="18" customHeight="1" x14ac:dyDescent="0.15">
      <c r="A50" s="466">
        <f t="shared" si="2"/>
        <v>0</v>
      </c>
      <c r="B50" s="482"/>
      <c r="C50" s="483">
        <v>42</v>
      </c>
      <c r="D50" s="4"/>
      <c r="E50" s="2"/>
      <c r="F50" s="4"/>
      <c r="G50" s="2"/>
      <c r="H50" s="24"/>
      <c r="I50" s="2"/>
      <c r="J50" s="25"/>
      <c r="K50" s="4"/>
      <c r="M50" s="475">
        <f t="shared" si="1"/>
        <v>0</v>
      </c>
    </row>
    <row r="51" spans="1:13" s="475" customFormat="1" ht="18" customHeight="1" x14ac:dyDescent="0.15">
      <c r="A51" s="466">
        <f t="shared" si="2"/>
        <v>0</v>
      </c>
      <c r="B51" s="482"/>
      <c r="C51" s="483">
        <v>43</v>
      </c>
      <c r="D51" s="4"/>
      <c r="E51" s="2"/>
      <c r="F51" s="4"/>
      <c r="G51" s="2"/>
      <c r="H51" s="24"/>
      <c r="I51" s="2"/>
      <c r="J51" s="25"/>
      <c r="K51" s="4"/>
      <c r="M51" s="475">
        <f t="shared" si="1"/>
        <v>0</v>
      </c>
    </row>
    <row r="52" spans="1:13" s="475" customFormat="1" ht="18" customHeight="1" x14ac:dyDescent="0.15">
      <c r="A52" s="466">
        <f t="shared" si="2"/>
        <v>0</v>
      </c>
      <c r="B52" s="482"/>
      <c r="C52" s="483">
        <v>44</v>
      </c>
      <c r="D52" s="4"/>
      <c r="E52" s="2"/>
      <c r="F52" s="4"/>
      <c r="G52" s="2"/>
      <c r="H52" s="24"/>
      <c r="I52" s="2"/>
      <c r="J52" s="25"/>
      <c r="K52" s="4"/>
      <c r="M52" s="475">
        <f t="shared" si="1"/>
        <v>0</v>
      </c>
    </row>
    <row r="53" spans="1:13" s="475" customFormat="1" ht="18" customHeight="1" x14ac:dyDescent="0.15">
      <c r="A53" s="466">
        <f t="shared" si="2"/>
        <v>0</v>
      </c>
      <c r="B53" s="482"/>
      <c r="C53" s="483">
        <v>45</v>
      </c>
      <c r="D53" s="4"/>
      <c r="E53" s="2"/>
      <c r="F53" s="4"/>
      <c r="G53" s="2"/>
      <c r="H53" s="24"/>
      <c r="I53" s="2"/>
      <c r="J53" s="25"/>
      <c r="K53" s="4"/>
      <c r="M53" s="475">
        <f t="shared" si="1"/>
        <v>0</v>
      </c>
    </row>
    <row r="54" spans="1:13" s="475" customFormat="1" ht="18" customHeight="1" x14ac:dyDescent="0.15">
      <c r="A54" s="466">
        <f t="shared" si="2"/>
        <v>0</v>
      </c>
      <c r="B54" s="482"/>
      <c r="C54" s="483">
        <v>46</v>
      </c>
      <c r="D54" s="4"/>
      <c r="E54" s="2"/>
      <c r="F54" s="4"/>
      <c r="G54" s="2"/>
      <c r="H54" s="24"/>
      <c r="I54" s="2"/>
      <c r="J54" s="25"/>
      <c r="K54" s="4"/>
      <c r="M54" s="475">
        <f t="shared" si="1"/>
        <v>0</v>
      </c>
    </row>
    <row r="55" spans="1:13" s="475" customFormat="1" ht="18" customHeight="1" x14ac:dyDescent="0.15">
      <c r="A55" s="466">
        <f t="shared" si="2"/>
        <v>0</v>
      </c>
      <c r="B55" s="482"/>
      <c r="C55" s="483">
        <v>47</v>
      </c>
      <c r="D55" s="4"/>
      <c r="E55" s="2"/>
      <c r="F55" s="4"/>
      <c r="G55" s="2"/>
      <c r="H55" s="24"/>
      <c r="I55" s="2"/>
      <c r="J55" s="25"/>
      <c r="K55" s="4"/>
      <c r="M55" s="475">
        <f t="shared" si="1"/>
        <v>0</v>
      </c>
    </row>
    <row r="56" spans="1:13" s="475" customFormat="1" ht="18" customHeight="1" x14ac:dyDescent="0.15">
      <c r="A56" s="466">
        <f t="shared" si="2"/>
        <v>0</v>
      </c>
      <c r="B56" s="482"/>
      <c r="C56" s="483">
        <v>48</v>
      </c>
      <c r="D56" s="4"/>
      <c r="E56" s="2"/>
      <c r="F56" s="4"/>
      <c r="G56" s="2"/>
      <c r="H56" s="24"/>
      <c r="I56" s="2"/>
      <c r="J56" s="25"/>
      <c r="K56" s="4"/>
      <c r="M56" s="475">
        <f t="shared" si="1"/>
        <v>0</v>
      </c>
    </row>
    <row r="57" spans="1:13" s="475" customFormat="1" ht="18" customHeight="1" x14ac:dyDescent="0.15">
      <c r="A57" s="466">
        <f t="shared" si="2"/>
        <v>0</v>
      </c>
      <c r="B57" s="482"/>
      <c r="C57" s="483">
        <v>49</v>
      </c>
      <c r="D57" s="4"/>
      <c r="E57" s="2"/>
      <c r="F57" s="4"/>
      <c r="G57" s="2"/>
      <c r="H57" s="24"/>
      <c r="I57" s="2"/>
      <c r="J57" s="25"/>
      <c r="K57" s="4"/>
      <c r="M57" s="475">
        <f t="shared" si="1"/>
        <v>0</v>
      </c>
    </row>
    <row r="58" spans="1:13" s="475" customFormat="1" ht="18" customHeight="1" x14ac:dyDescent="0.15">
      <c r="A58" s="466">
        <f t="shared" si="2"/>
        <v>0</v>
      </c>
      <c r="B58" s="482"/>
      <c r="C58" s="484">
        <v>50</v>
      </c>
      <c r="D58" s="5"/>
      <c r="E58" s="3"/>
      <c r="F58" s="5"/>
      <c r="G58" s="3"/>
      <c r="H58" s="26"/>
      <c r="I58" s="3"/>
      <c r="J58" s="27"/>
      <c r="K58" s="5"/>
      <c r="M58" s="475">
        <f t="shared" si="1"/>
        <v>0</v>
      </c>
    </row>
  </sheetData>
  <sheetProtection algorithmName="SHA-512" hashValue="M5a2ooBZtMKMEHxFbJYnVI83qKcEEWE6Qw7bP6HCoaa4521RzPlUrydmfEOUv7IDhz75bdy+aCGJrxf1+4YYpA==" saltValue="MvA6Jy2BfgOJuYk1oiniTA==" spinCount="100000" sheet="1" objects="1" scenarios="1"/>
  <mergeCells count="2">
    <mergeCell ref="C3:K3"/>
    <mergeCell ref="C4:K4"/>
  </mergeCells>
  <phoneticPr fontId="5"/>
  <conditionalFormatting sqref="D9:D58">
    <cfRule type="expression" dxfId="4" priority="5" stopIfTrue="1">
      <formula>AND($A9&lt;&gt;0, TRIM($D9)="")</formula>
    </cfRule>
  </conditionalFormatting>
  <conditionalFormatting sqref="E9:E58">
    <cfRule type="expression" dxfId="3" priority="4" stopIfTrue="1">
      <formula>AND($A9&lt;&gt;0, TRIM($E9)="")</formula>
    </cfRule>
  </conditionalFormatting>
  <conditionalFormatting sqref="F9:F58">
    <cfRule type="expression" dxfId="2" priority="3" stopIfTrue="1">
      <formula>AND($A9&lt;&gt;0, TRIM($F9)="")</formula>
    </cfRule>
  </conditionalFormatting>
  <conditionalFormatting sqref="G9:G58">
    <cfRule type="expression" dxfId="1" priority="2" stopIfTrue="1">
      <formula>AND($A9&lt;&gt;0, TRIM($G9)="")</formula>
    </cfRule>
  </conditionalFormatting>
  <conditionalFormatting sqref="H9:H58">
    <cfRule type="expression" dxfId="0" priority="1" stopIfTrue="1">
      <formula>AND($A9&lt;&gt;0, TRIM($H9)="")</formula>
    </cfRule>
  </conditionalFormatting>
  <dataValidations count="8">
    <dataValidation errorStyle="warning" imeMode="hiragana" allowBlank="1" showInputMessage="1" showErrorMessage="1" sqref="D9:D58" xr:uid="{7F66CC86-9A3C-4BB4-A302-1AE7A860B007}"/>
    <dataValidation errorStyle="warning" imeMode="hiragana" allowBlank="1" showInputMessage="1" showErrorMessage="1" sqref="E9:E58" xr:uid="{B92ECA9B-A5B9-4B69-B735-2150EB287470}"/>
    <dataValidation errorStyle="warning" imeMode="fullKatakana" allowBlank="1" showInputMessage="1" showErrorMessage="1" sqref="F9:F58" xr:uid="{C569F1C2-B7DB-42F7-BB18-473918D32C46}"/>
    <dataValidation type="list" imeMode="halfAlpha" allowBlank="1" showInputMessage="1" showErrorMessage="1" error="リストから選択してください" sqref="G9:G58" xr:uid="{64403B49-4BBF-438F-A20C-E2D8FB82D9ED}">
      <formula1>"男,女,－,　"</formula1>
    </dataValidation>
    <dataValidation type="date" imeMode="halfAlpha" allowBlank="1" showInputMessage="1" showErrorMessage="1" error="有効な日付を入力してください" sqref="H9:H58" xr:uid="{FEC59054-DA23-465B-9C33-DD9FE5340CBD}">
      <formula1>92</formula1>
      <formula2>73415</formula2>
    </dataValidation>
    <dataValidation type="list" imeMode="halfAlpha" allowBlank="1" showInputMessage="1" showErrorMessage="1" error="リストから選択してください" sqref="I9:I58" xr:uid="{7FD4720F-01C1-4611-8023-C9F7B80E0AA3}">
      <formula1>"常勤,非常勤,　"</formula1>
    </dataValidation>
    <dataValidation errorStyle="warning" imeMode="hiragana" allowBlank="1" showInputMessage="1" showErrorMessage="1" sqref="J9:J58" xr:uid="{6150F1AB-BD55-4732-93A6-55208D82AB94}"/>
    <dataValidation errorStyle="warning" imeMode="hiragana" allowBlank="1" showInputMessage="1" showErrorMessage="1" sqref="K9:K58" xr:uid="{B71AD3E1-7AFB-4CCA-ACE6-B6F6F4F2569E}"/>
  </dataValidations>
  <pageMargins left="0.43307086614173229" right="0.35433070866141736" top="0.51181102362204722" bottom="0.31496062992125984" header="0.31496062992125984" footer="0.31496062992125984"/>
  <pageSetup paperSize="9" scale="76" fitToHeight="0" orientation="landscape" r:id="rId1"/>
  <headerFooter>
    <oddHeader>&amp;R&amp;8&amp;P/&amp;N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F7226-1489-483E-9C32-0DF172C28923}">
  <sheetPr codeName="Sheet1"/>
  <dimension ref="A3:A11"/>
  <sheetViews>
    <sheetView workbookViewId="0"/>
  </sheetViews>
  <sheetFormatPr defaultRowHeight="13.5" x14ac:dyDescent="0.15"/>
  <cols>
    <col min="1" max="1" width="129.5" customWidth="1"/>
  </cols>
  <sheetData>
    <row r="3" spans="1:1" x14ac:dyDescent="0.15">
      <c r="A3"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4" spans="1:1" x14ac:dyDescent="0.15">
      <c r="A4" t="str">
        <f>"@神奈川県@和歌山県@鹿児島県@"</f>
        <v>@神奈川県@和歌山県@鹿児島県@</v>
      </c>
    </row>
    <row r="6" spans="1:1" x14ac:dyDescent="0.15">
      <c r="A6" t="s">
        <v>256</v>
      </c>
    </row>
    <row r="7" spans="1:1" x14ac:dyDescent="0.15">
      <c r="A7" t="s">
        <v>257</v>
      </c>
    </row>
    <row r="9" spans="1:1" ht="40.5" x14ac:dyDescent="0.15">
      <c r="A9" s="6" t="s">
        <v>108</v>
      </c>
    </row>
    <row r="10" spans="1:1" ht="67.5" x14ac:dyDescent="0.15">
      <c r="A10" s="6" t="s">
        <v>105</v>
      </c>
    </row>
    <row r="11" spans="1:1" ht="27" x14ac:dyDescent="0.15">
      <c r="A11" s="7" t="s">
        <v>106</v>
      </c>
    </row>
  </sheetData>
  <sheetProtection algorithmName="SHA-512" hashValue="EZ6DnVKkAl3LR5zX2O1wo6sWwXPKH2RdyjFBLLw7ZuJ5BxMqjqUIJmudPfR8n3PuPnynw7PznA9A2n2hdvYM+w==" saltValue="7EkjFst2eBQwCY9vmku6/g==" spinCount="100000" sheet="1" objects="1" scenarios="1"/>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9</vt:i4>
      </vt:variant>
    </vt:vector>
  </HeadingPairs>
  <TitlesOfParts>
    <vt:vector size="12" baseType="lpstr">
      <vt:lpstr>入力シート</vt:lpstr>
      <vt:lpstr>役員情報入力シート</vt:lpstr>
      <vt:lpstr>settings</vt:lpstr>
      <vt:lpstr>入力シート!Print_Titles</vt:lpstr>
      <vt:lpstr>役員情報入力シート!Print_Titles</vt:lpstr>
      <vt:lpstr>希望</vt:lpstr>
      <vt:lpstr>都道府県3</vt:lpstr>
      <vt:lpstr>都道府県4</vt:lpstr>
      <vt:lpstr>日付例</vt:lpstr>
      <vt:lpstr>日付例_s</vt:lpstr>
      <vt:lpstr>役員情報説明文</vt:lpstr>
      <vt:lpstr>役員情報注釈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2023-11-07T01:49:45Z</cp:lastPrinted>
  <dcterms:created xsi:type="dcterms:W3CDTF">2018-07-20T07:50:20Z</dcterms:created>
  <dcterms:modified xsi:type="dcterms:W3CDTF">2023-11-17T04:45:46Z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f42c9fa0-e25b-41d8-9084-69fa7e634527</vt:lpwstr>
  </property>
</Properties>
</file>