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d:\develop\bid_entry\07申請書\doc\ver6\reg_common\"/>
    </mc:Choice>
  </mc:AlternateContent>
  <xr:revisionPtr revIDLastSave="0" documentId="13_ncr:1_{8279D0EF-F8C8-47AB-A82B-055272864278}" xr6:coauthVersionLast="47" xr6:coauthVersionMax="47" xr10:uidLastSave="{00000000-0000-0000-0000-000000000000}"/>
  <workbookProtection workbookAlgorithmName="SHA-512" workbookHashValue="fMwME30xbjjEk9TuEW8KqZz337zW85wVuuzKmEw/35w/MJRIF8VRwbKchGuy5LQ0P2YPUdHHoF6ZEVZxPbhWug==" workbookSaltValue="hImMhTb4UL2BU8S14x3O5g==" workbookSpinCount="100000" lockStructure="1"/>
  <bookViews>
    <workbookView xWindow="1950" yWindow="1215" windowWidth="16455" windowHeight="14985" xr2:uid="{00000000-000D-0000-FFFF-FFFF00000000}"/>
  </bookViews>
  <sheets>
    <sheet name="入力シート" sheetId="7" r:id="rId1"/>
    <sheet name="役員情報入力シート" sheetId="21" r:id="rId2"/>
    <sheet name="settings" sheetId="8" state="hidden" r:id="rId3"/>
  </sheets>
  <definedNames>
    <definedName name="_xlnm.Print_Titles" localSheetId="0">入力シート!$1:$1</definedName>
    <definedName name="_xlnm.Print_Titles" localSheetId="1">役員情報入力シート!$8:$8</definedName>
    <definedName name="コンサル工種">settings!$A$13:$A$18</definedName>
    <definedName name="希望">入力シート!$A$262</definedName>
    <definedName name="都道府県3">settings!$A$2</definedName>
    <definedName name="都道府県4">settings!$A$3</definedName>
    <definedName name="日付例">settings!$A$5</definedName>
    <definedName name="日付例_s">settings!$A$6</definedName>
    <definedName name="役員情報説明文">settings!$A$8</definedName>
    <definedName name="役員情報注釈">settings!$A$9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1" l="1"/>
  <c r="A10" i="21"/>
  <c r="A11"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262" i="7"/>
  <c r="A301" i="7"/>
  <c r="A300" i="7"/>
  <c r="A299" i="7"/>
  <c r="A298" i="7"/>
  <c r="A297" i="7"/>
  <c r="A296" i="7"/>
  <c r="A295" i="7"/>
  <c r="A294" i="7"/>
  <c r="A293" i="7"/>
  <c r="A292" i="7"/>
  <c r="A291" i="7"/>
  <c r="A290" i="7"/>
  <c r="A289" i="7"/>
  <c r="A286" i="7"/>
  <c r="A285" i="7"/>
  <c r="A284" i="7"/>
  <c r="A283" i="7"/>
  <c r="A282" i="7"/>
  <c r="A281" i="7"/>
  <c r="A280" i="7"/>
  <c r="A279" i="7"/>
  <c r="A278" i="7"/>
  <c r="A277" i="7"/>
  <c r="A276" i="7"/>
  <c r="A275" i="7"/>
  <c r="A274" i="7"/>
  <c r="A273" i="7"/>
  <c r="A272" i="7"/>
  <c r="A271" i="7"/>
  <c r="A270" i="7"/>
  <c r="A269" i="7"/>
  <c r="A268" i="7"/>
  <c r="A267" i="7"/>
  <c r="A266" i="7"/>
  <c r="A265" i="7"/>
  <c r="A264" i="7"/>
  <c r="A263" i="7"/>
  <c r="A205" i="7"/>
  <c r="A203" i="7"/>
  <c r="A201" i="7"/>
  <c r="A199" i="7"/>
  <c r="A198" i="7"/>
  <c r="A197" i="7"/>
  <c r="A171" i="7"/>
  <c r="A169" i="7"/>
  <c r="A161" i="7"/>
  <c r="A159" i="7"/>
  <c r="A157" i="7"/>
  <c r="A153" i="7"/>
  <c r="A151" i="7"/>
  <c r="A149" i="7"/>
  <c r="A120" i="7"/>
  <c r="A118" i="7"/>
  <c r="A116" i="7"/>
  <c r="A114" i="7"/>
  <c r="A112" i="7"/>
  <c r="A87" i="7"/>
  <c r="A85" i="7"/>
  <c r="A83" i="7"/>
  <c r="A81" i="7"/>
  <c r="A79" i="7"/>
  <c r="A77" i="7"/>
  <c r="A75" i="7"/>
  <c r="A73" i="7"/>
  <c r="A71" i="7"/>
  <c r="A69" i="7"/>
  <c r="A63" i="7"/>
  <c r="A40" i="7"/>
  <c r="A38" i="7"/>
  <c r="A36" i="7"/>
  <c r="A34" i="7"/>
  <c r="A32" i="7"/>
  <c r="A30" i="7"/>
  <c r="A28" i="7"/>
  <c r="A26" i="7"/>
  <c r="A24" i="7"/>
  <c r="A22" i="7"/>
  <c r="A20" i="7"/>
  <c r="M58" i="21"/>
  <c r="M57" i="21"/>
  <c r="M56" i="21"/>
  <c r="M55" i="21"/>
  <c r="M54" i="21"/>
  <c r="M53" i="21"/>
  <c r="M52" i="21"/>
  <c r="M51" i="21"/>
  <c r="M50" i="21"/>
  <c r="M49" i="21"/>
  <c r="M48" i="21"/>
  <c r="M47" i="21"/>
  <c r="M46" i="21"/>
  <c r="M45" i="21"/>
  <c r="M44" i="21"/>
  <c r="M43" i="21"/>
  <c r="M42" i="21"/>
  <c r="M41" i="21"/>
  <c r="M40" i="21"/>
  <c r="M39" i="21"/>
  <c r="M38" i="21"/>
  <c r="M37" i="21"/>
  <c r="M36" i="21"/>
  <c r="M35" i="21"/>
  <c r="M34" i="21"/>
  <c r="M33" i="21"/>
  <c r="M32" i="21"/>
  <c r="M31" i="21"/>
  <c r="M30" i="21"/>
  <c r="M29" i="21"/>
  <c r="M28" i="21"/>
  <c r="M27" i="21"/>
  <c r="M26" i="21"/>
  <c r="M25" i="21"/>
  <c r="M24" i="21"/>
  <c r="M23" i="21"/>
  <c r="M22" i="21"/>
  <c r="M21" i="21"/>
  <c r="M20" i="21"/>
  <c r="M19" i="21"/>
  <c r="M18" i="21"/>
  <c r="M17" i="21"/>
  <c r="M16" i="21"/>
  <c r="M15" i="21"/>
  <c r="M14" i="21"/>
  <c r="M13" i="21"/>
  <c r="M12" i="21"/>
  <c r="M11" i="21"/>
  <c r="M8" i="21" s="1"/>
  <c r="M10" i="21"/>
  <c r="M9" i="21"/>
  <c r="H8" i="21"/>
  <c r="D224" i="7"/>
  <c r="A342" i="7" l="1"/>
  <c r="U232" i="7"/>
  <c r="Q232" i="7"/>
  <c r="M232" i="7"/>
  <c r="D227" i="7"/>
  <c r="D228" i="7" s="1"/>
  <c r="D229" i="7" s="1"/>
  <c r="D230" i="7" s="1"/>
  <c r="D231" i="7" s="1"/>
  <c r="J222" i="7"/>
  <c r="J220" i="7"/>
  <c r="D207" i="7" l="1"/>
  <c r="I200" i="7"/>
  <c r="S262" i="7" l="1"/>
  <c r="I192" i="7" l="1"/>
  <c r="D326" i="7" l="1"/>
  <c r="D327" i="7" s="1"/>
  <c r="D328" i="7" s="1"/>
  <c r="D329" i="7" s="1"/>
  <c r="D330" i="7" s="1"/>
  <c r="D331" i="7" s="1"/>
  <c r="D332" i="7" s="1"/>
  <c r="D333" i="7" s="1"/>
  <c r="E210" i="7"/>
  <c r="D334" i="7" l="1"/>
  <c r="D335" i="7" s="1"/>
  <c r="D209" i="7"/>
  <c r="I179" i="7" l="1"/>
  <c r="D310" i="7" l="1"/>
  <c r="D264" i="7"/>
  <c r="D265" i="7" s="1"/>
  <c r="D266" i="7" s="1"/>
  <c r="D267" i="7" s="1"/>
  <c r="D268" i="7" s="1"/>
  <c r="D269" i="7" s="1"/>
  <c r="D270" i="7" s="1"/>
  <c r="D271" i="7" s="1"/>
  <c r="D272" i="7" s="1"/>
  <c r="D273" i="7" s="1"/>
  <c r="D274" i="7" s="1"/>
  <c r="D275" i="7" s="1"/>
  <c r="D276" i="7" s="1"/>
  <c r="D277" i="7" s="1"/>
  <c r="D278" i="7" s="1"/>
  <c r="D279" i="7" s="1"/>
  <c r="D280" i="7" s="1"/>
  <c r="D281" i="7" s="1"/>
  <c r="D282" i="7" s="1"/>
  <c r="D283" i="7" s="1"/>
  <c r="D284" i="7" s="1"/>
  <c r="D285" i="7" s="1"/>
  <c r="D286" i="7" s="1"/>
  <c r="D287" i="7" s="1"/>
  <c r="D288" i="7" s="1"/>
  <c r="D289" i="7" s="1"/>
  <c r="D290" i="7" s="1"/>
  <c r="D291" i="7" s="1"/>
  <c r="D292" i="7" s="1"/>
  <c r="D293" i="7" s="1"/>
  <c r="D294" i="7" s="1"/>
  <c r="D295" i="7" s="1"/>
  <c r="D296" i="7" s="1"/>
  <c r="D297" i="7" s="1"/>
  <c r="D298" i="7" s="1"/>
  <c r="D299" i="7" s="1"/>
  <c r="D300" i="7" s="1"/>
  <c r="D301" i="7" s="1"/>
  <c r="I194" i="7"/>
  <c r="I193" i="7"/>
  <c r="D313" i="7" l="1"/>
  <c r="D314" i="7" s="1"/>
  <c r="D315" i="7" s="1"/>
  <c r="D316" i="7" s="1"/>
  <c r="A3" i="8" l="1"/>
  <c r="A2" i="8"/>
</calcChain>
</file>

<file path=xl/sharedStrings.xml><?xml version="1.0" encoding="utf-8"?>
<sst xmlns="http://schemas.openxmlformats.org/spreadsheetml/2006/main" count="317" uniqueCount="274">
  <si>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</si>
  <si>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</si>
  <si>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</si>
  <si>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</si>
  <si>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</si>
  <si>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</si>
  <si>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</si>
  <si>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</si>
  <si>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</si>
  <si>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営業年数</t>
    <rPh sb="0" eb="2">
      <t>エイギョウ</t>
    </rPh>
    <rPh sb="2" eb="4">
      <t>ネンスウ</t>
    </rPh>
    <phoneticPr fontId="6"/>
  </si>
  <si>
    <t>E-mailアドレス</t>
    <phoneticPr fontId="6"/>
  </si>
  <si>
    <t>全角カタカナで入力してください。姓と名は１文字分空けてください。</t>
    <phoneticPr fontId="5"/>
  </si>
  <si>
    <t>姓と名は１文字分空けてください。</t>
    <phoneticPr fontId="5"/>
  </si>
  <si>
    <t>*1</t>
    <phoneticPr fontId="5"/>
  </si>
  <si>
    <t>測量一般</t>
  </si>
  <si>
    <t>航空測量</t>
  </si>
  <si>
    <t>道路</t>
  </si>
  <si>
    <t>下水道</t>
  </si>
  <si>
    <t>農業土木</t>
  </si>
  <si>
    <t>造園</t>
  </si>
  <si>
    <t>土地調査</t>
  </si>
  <si>
    <t>土地評価</t>
  </si>
  <si>
    <t>物件</t>
  </si>
  <si>
    <t>機械工作物</t>
  </si>
  <si>
    <t>事業損失</t>
  </si>
  <si>
    <t>補償関連</t>
  </si>
  <si>
    <t>業務区分・部門</t>
    <rPh sb="0" eb="2">
      <t>ギョウム</t>
    </rPh>
    <rPh sb="2" eb="4">
      <t>クブン</t>
    </rPh>
    <rPh sb="5" eb="7">
      <t>ブモン</t>
    </rPh>
    <phoneticPr fontId="5"/>
  </si>
  <si>
    <t>総合補償</t>
  </si>
  <si>
    <t>から</t>
    <phoneticPr fontId="5"/>
  </si>
  <si>
    <t>まで</t>
    <phoneticPr fontId="5"/>
  </si>
  <si>
    <t>都道府県から入力してください。</t>
    <rPh sb="0" eb="4">
      <t>トドウフケン</t>
    </rPh>
    <rPh sb="6" eb="8">
      <t>ニュウリョク</t>
    </rPh>
    <phoneticPr fontId="5"/>
  </si>
  <si>
    <t>代表者役職</t>
    <phoneticPr fontId="6"/>
  </si>
  <si>
    <t>担当者氏名カナ</t>
    <rPh sb="0" eb="3">
      <t>タントウシャ</t>
    </rPh>
    <rPh sb="3" eb="5">
      <t>シメイ</t>
    </rPh>
    <phoneticPr fontId="6"/>
  </si>
  <si>
    <t>担当者氏名</t>
    <rPh sb="0" eb="3">
      <t>タントウシャ</t>
    </rPh>
    <rPh sb="3" eb="5">
      <t>シメイ</t>
    </rPh>
    <phoneticPr fontId="6"/>
  </si>
  <si>
    <t>受任者役職</t>
    <rPh sb="0" eb="2">
      <t>ジュニン</t>
    </rPh>
    <rPh sb="2" eb="3">
      <t>シャ</t>
    </rPh>
    <phoneticPr fontId="6"/>
  </si>
  <si>
    <t>受任者氏名カナ</t>
    <rPh sb="3" eb="5">
      <t>シメイ</t>
    </rPh>
    <phoneticPr fontId="6"/>
  </si>
  <si>
    <t>受任者氏名</t>
    <rPh sb="3" eb="5">
      <t>シメイ</t>
    </rPh>
    <phoneticPr fontId="6"/>
  </si>
  <si>
    <t>保有していない場合は、入力する必要はありません。</t>
    <rPh sb="0" eb="2">
      <t>ホユウ</t>
    </rPh>
    <rPh sb="7" eb="9">
      <t>バアイ</t>
    </rPh>
    <rPh sb="11" eb="13">
      <t>ニュウリョク</t>
    </rPh>
    <rPh sb="15" eb="17">
      <t>ヒツヨウ</t>
    </rPh>
    <phoneticPr fontId="5"/>
  </si>
  <si>
    <t>業種区分</t>
    <rPh sb="0" eb="2">
      <t>ギョウシュ</t>
    </rPh>
    <rPh sb="2" eb="4">
      <t>クブン</t>
    </rPh>
    <phoneticPr fontId="5"/>
  </si>
  <si>
    <t>正式名称で入力してください。個人の場合は「代表者」と入力してください。</t>
    <rPh sb="5" eb="7">
      <t>ニュウリョク</t>
    </rPh>
    <rPh sb="26" eb="28">
      <t>ニュウリョク</t>
    </rPh>
    <phoneticPr fontId="5"/>
  </si>
  <si>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</si>
  <si>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</si>
  <si>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</si>
  <si>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B.契約する営業所情報</t>
    <rPh sb="2" eb="4">
      <t>ケイヤク</t>
    </rPh>
    <rPh sb="6" eb="9">
      <t>エイギョウショ</t>
    </rPh>
    <rPh sb="9" eb="11">
      <t>ジョウホウ</t>
    </rPh>
    <phoneticPr fontId="5"/>
  </si>
  <si>
    <t>入札・契約権限の委任</t>
    <rPh sb="8" eb="10">
      <t>イニン</t>
    </rPh>
    <phoneticPr fontId="5"/>
  </si>
  <si>
    <t>C.担当者情報</t>
    <rPh sb="2" eb="5">
      <t>タントウシャ</t>
    </rPh>
    <rPh sb="5" eb="7">
      <t>ジョウホウ</t>
    </rPh>
    <phoneticPr fontId="5"/>
  </si>
  <si>
    <t>D.行政書士情報</t>
    <rPh sb="2" eb="4">
      <t>ギョウセイ</t>
    </rPh>
    <rPh sb="4" eb="6">
      <t>ショシ</t>
    </rPh>
    <rPh sb="6" eb="8">
      <t>ジョウホウ</t>
    </rPh>
    <phoneticPr fontId="5"/>
  </si>
  <si>
    <t>A.主たる営業所(本社)情報</t>
    <rPh sb="2" eb="3">
      <t>シュ</t>
    </rPh>
    <rPh sb="5" eb="8">
      <t>エイギョウショ</t>
    </rPh>
    <rPh sb="9" eb="11">
      <t>ホンシャ</t>
    </rPh>
    <rPh sb="12" eb="14">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</si>
  <si>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</si>
  <si>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</si>
  <si>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</si>
  <si>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半角の数字とハイフンで入力してください。保有していない場合は、入力する必要はありません。</t>
    <phoneticPr fontId="5"/>
  </si>
  <si>
    <t>支店・営業所に入札・契約権限を委任する場合、(1)入札・契約権限の委任欄にリストから「する」を選択し、支店・営業所情報を入力してください。</t>
    <phoneticPr fontId="5"/>
  </si>
  <si>
    <t>登記上の所在地</t>
    <rPh sb="0" eb="3">
      <t>トウキジョウ</t>
    </rPh>
    <rPh sb="4" eb="7">
      <t>ショザイチ</t>
    </rPh>
    <phoneticPr fontId="6"/>
  </si>
  <si>
    <t>リストから選択してください。</t>
    <phoneticPr fontId="5"/>
  </si>
  <si>
    <t>行政書士が代理申請する場合、(1)代理申請欄にリストから「する」を選択し、行政書士情報を入力してください。</t>
    <phoneticPr fontId="5"/>
  </si>
  <si>
    <t>しない</t>
  </si>
  <si>
    <t>代理申請</t>
    <rPh sb="0" eb="2">
      <t>ダイリ</t>
    </rPh>
    <rPh sb="2" eb="4">
      <t>シンセイ</t>
    </rPh>
    <phoneticPr fontId="12"/>
  </si>
  <si>
    <t>一致する</t>
  </si>
  <si>
    <t>技術職員数</t>
    <rPh sb="0" eb="2">
      <t>ギジュツ</t>
    </rPh>
    <rPh sb="2" eb="4">
      <t>ショクイン</t>
    </rPh>
    <rPh sb="4" eb="5">
      <t>スウ</t>
    </rPh>
    <phoneticPr fontId="5"/>
  </si>
  <si>
    <t>事務職員数</t>
    <rPh sb="0" eb="2">
      <t>ジム</t>
    </rPh>
    <rPh sb="2" eb="4">
      <t>ショクイン</t>
    </rPh>
    <phoneticPr fontId="5"/>
  </si>
  <si>
    <t>合計</t>
    <rPh sb="0" eb="2">
      <t>ゴウケイケイ</t>
    </rPh>
    <phoneticPr fontId="5"/>
  </si>
  <si>
    <r>
      <t>役職員等</t>
    </r>
    <r>
      <rPr>
        <sz val="11"/>
        <color rgb="FFFF0000"/>
        <rFont val="ＭＳ ゴシック"/>
        <family val="3"/>
        <charset val="128"/>
      </rPr>
      <t>*1</t>
    </r>
    <rPh sb="0" eb="3">
      <t>ヤクショクイン</t>
    </rPh>
    <rPh sb="3" eb="4">
      <t>トウ</t>
    </rPh>
    <phoneticPr fontId="5"/>
  </si>
  <si>
    <t>測量</t>
  </si>
  <si>
    <t>合計</t>
    <phoneticPr fontId="5"/>
  </si>
  <si>
    <t>役員情報</t>
    <rPh sb="0" eb="2">
      <t>ヤクイン</t>
    </rPh>
    <rPh sb="2" eb="4">
      <t>ジョウホウ</t>
    </rPh>
    <phoneticPr fontId="5"/>
  </si>
  <si>
    <r>
      <t xml:space="preserve">役職 </t>
    </r>
    <r>
      <rPr>
        <sz val="11"/>
        <color rgb="FFFF0000"/>
        <rFont val="ＭＳ ゴシック"/>
        <family val="3"/>
        <charset val="128"/>
      </rPr>
      <t>*1</t>
    </r>
    <rPh sb="0" eb="2">
      <t>ヤクショク</t>
    </rPh>
    <phoneticPr fontId="5"/>
  </si>
  <si>
    <r>
      <t xml:space="preserve">氏名 </t>
    </r>
    <r>
      <rPr>
        <sz val="11"/>
        <color rgb="FFFF0000"/>
        <rFont val="ＭＳ ゴシック"/>
        <family val="3"/>
        <charset val="128"/>
      </rPr>
      <t>*2</t>
    </r>
    <rPh sb="0" eb="2">
      <t>シメイ</t>
    </rPh>
    <phoneticPr fontId="5"/>
  </si>
  <si>
    <r>
      <t xml:space="preserve">フリガナ </t>
    </r>
    <r>
      <rPr>
        <sz val="11"/>
        <color rgb="FFFF0000"/>
        <rFont val="ＭＳ ゴシック"/>
        <family val="3"/>
        <charset val="128"/>
      </rPr>
      <t>*3</t>
    </r>
    <phoneticPr fontId="5"/>
  </si>
  <si>
    <r>
      <t xml:space="preserve">性別
</t>
    </r>
    <r>
      <rPr>
        <sz val="11"/>
        <color rgb="FFFF0000"/>
        <rFont val="ＭＳ ゴシック"/>
        <family val="3"/>
        <charset val="128"/>
      </rPr>
      <t>*4</t>
    </r>
    <rPh sb="0" eb="2">
      <t>セイベツ</t>
    </rPh>
    <phoneticPr fontId="5"/>
  </si>
  <si>
    <r>
      <t xml:space="preserve">常勤・非常勤
</t>
    </r>
    <r>
      <rPr>
        <sz val="11"/>
        <color rgb="FFFF0000"/>
        <rFont val="ＭＳ ゴシック"/>
        <family val="3"/>
        <charset val="128"/>
      </rPr>
      <t>*4</t>
    </r>
    <rPh sb="0" eb="2">
      <t>ジョウキン</t>
    </rPh>
    <rPh sb="3" eb="6">
      <t>ヒジョウキン</t>
    </rPh>
    <phoneticPr fontId="5"/>
  </si>
  <si>
    <t>備考</t>
    <rPh sb="0" eb="2">
      <t>ビコウ</t>
    </rPh>
    <phoneticPr fontId="5"/>
  </si>
  <si>
    <t>不動産鑑定</t>
  </si>
  <si>
    <t>地図の調整</t>
  </si>
  <si>
    <t>台帳整備</t>
  </si>
  <si>
    <t>建設コンサル</t>
    <phoneticPr fontId="5"/>
  </si>
  <si>
    <t>上水道及び工業用水</t>
  </si>
  <si>
    <t>都市計画及び地方計画</t>
  </si>
  <si>
    <t>地質調査</t>
    <phoneticPr fontId="5"/>
  </si>
  <si>
    <t>土地家屋調査</t>
  </si>
  <si>
    <t>補償コンサル</t>
  </si>
  <si>
    <t>営業補償・特殊補償</t>
  </si>
  <si>
    <t>具体的な内容を入力してください。</t>
    <rPh sb="0" eb="3">
      <t>グタイテキ</t>
    </rPh>
    <rPh sb="4" eb="6">
      <t>ナイヨウ</t>
    </rPh>
    <rPh sb="7" eb="9">
      <t>ニュウリョク</t>
    </rPh>
    <phoneticPr fontId="5"/>
  </si>
  <si>
    <t>役員情報入力シートを開き、役員情報を入力してください。</t>
    <rPh sb="0" eb="2">
      <t>ヤクイン</t>
    </rPh>
    <rPh sb="2" eb="4">
      <t>ジョウホウ</t>
    </rPh>
    <rPh sb="4" eb="6">
      <t>ニュウリョク</t>
    </rPh>
    <rPh sb="10" eb="11">
      <t>ヒラ</t>
    </rPh>
    <rPh sb="13" eb="15">
      <t>ヤクイン</t>
    </rPh>
    <rPh sb="15" eb="17">
      <t>ジョウホウ</t>
    </rPh>
    <rPh sb="18" eb="20">
      <t>ニュウリョク</t>
    </rPh>
    <phoneticPr fontId="5"/>
  </si>
  <si>
    <t>例)1000001　 「-（ハイフン）」を使わず7桁の数字のみで入力してください。</t>
    <phoneticPr fontId="5"/>
  </si>
  <si>
    <t>例)カブシキガイシャスズキグミ　 正式名称を全角カタカナで入力してください。</t>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</si>
  <si>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</si>
  <si>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</si>
  <si>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例)カブシキガイシャスズキグミ　キュウシュウエイギョウショ
正式名称を全角カタカナで入力してください。支店・営業所名は、１文字空けて入力してください。</t>
    <phoneticPr fontId="5"/>
  </si>
  <si>
    <t>例)株式会社鈴木組　九州営業所
正式名称で入力してください。支店・営業所名は、１文字空けて入力してください。</t>
    <rPh sb="0" eb="1">
      <t>レイ</t>
    </rPh>
    <rPh sb="2" eb="6">
      <t>カブシキガイシャ</t>
    </rPh>
    <rPh sb="6" eb="8">
      <t>スズキ</t>
    </rPh>
    <rPh sb="8" eb="9">
      <t>グミ</t>
    </rPh>
    <rPh sb="10" eb="12">
      <t>キュウシュウ</t>
    </rPh>
    <rPh sb="12" eb="15">
      <t>エイギョウショ</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</si>
  <si>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例)所長　正式名称で入力してください。</t>
    <rPh sb="10" eb="12">
      <t>ニュウリョク</t>
    </rPh>
    <phoneticPr fontId="5"/>
  </si>
  <si>
    <t>業務委託</t>
  </si>
  <si>
    <t>指名通知等を送付する際に使用するアドレスになります。</t>
    <phoneticPr fontId="5"/>
  </si>
  <si>
    <t>その他職員数</t>
    <phoneticPr fontId="5"/>
  </si>
  <si>
    <t>発注者</t>
  </si>
  <si>
    <t>その他</t>
  </si>
  <si>
    <t>業種</t>
    <rPh sb="0" eb="2">
      <t>ギョウシュ</t>
    </rPh>
    <phoneticPr fontId="5"/>
  </si>
  <si>
    <t>元請
下請</t>
    <phoneticPr fontId="5"/>
  </si>
  <si>
    <t>件名</t>
    <rPh sb="0" eb="2">
      <t>ケンメイ</t>
    </rPh>
    <phoneticPr fontId="5"/>
  </si>
  <si>
    <t>登記、または住民票上の所在地と「(2)所在地」が一致しているかどうかを、リストから選択してください。</t>
    <phoneticPr fontId="5"/>
  </si>
  <si>
    <t>測量</t>
    <rPh sb="0" eb="2">
      <t>ソクリョウ</t>
    </rPh>
    <phoneticPr fontId="6"/>
  </si>
  <si>
    <t>土木関係建設コンサルタント業務</t>
    <rPh sb="13" eb="15">
      <t>ギョウム</t>
    </rPh>
    <phoneticPr fontId="6"/>
  </si>
  <si>
    <t>建築関係建設コンサルタント業務</t>
    <rPh sb="0" eb="2">
      <t>ケンチク</t>
    </rPh>
    <rPh sb="13" eb="15">
      <t>ギョウム</t>
    </rPh>
    <phoneticPr fontId="6"/>
  </si>
  <si>
    <t>補償関係建設コンサルタント業務</t>
    <rPh sb="2" eb="4">
      <t>カンケイ</t>
    </rPh>
    <rPh sb="4" eb="6">
      <t>ケンセツ</t>
    </rPh>
    <rPh sb="13" eb="15">
      <t>ギョウム</t>
    </rPh>
    <phoneticPr fontId="6"/>
  </si>
  <si>
    <t>地質調査業務</t>
    <rPh sb="4" eb="6">
      <t>ギョウム</t>
    </rPh>
    <phoneticPr fontId="6"/>
  </si>
  <si>
    <t>上記以外</t>
    <rPh sb="0" eb="2">
      <t>ジョウキ</t>
    </rPh>
    <rPh sb="2" eb="4">
      <t>イガイ</t>
    </rPh>
    <phoneticPr fontId="6"/>
  </si>
  <si>
    <t>資本金</t>
    <rPh sb="0" eb="3">
      <t>シホンキン</t>
    </rPh>
    <phoneticPr fontId="6"/>
  </si>
  <si>
    <t>千円</t>
    <rPh sb="0" eb="1">
      <t>セン</t>
    </rPh>
    <rPh sb="1" eb="2">
      <t>エン</t>
    </rPh>
    <phoneticPr fontId="5"/>
  </si>
  <si>
    <t>年</t>
    <rPh sb="0" eb="1">
      <t>ネン</t>
    </rPh>
    <phoneticPr fontId="5"/>
  </si>
  <si>
    <t>自己資本額</t>
    <rPh sb="0" eb="2">
      <t>ジコ</t>
    </rPh>
    <rPh sb="2" eb="4">
      <t>シホン</t>
    </rPh>
    <rPh sb="4" eb="5">
      <t>ガク</t>
    </rPh>
    <phoneticPr fontId="5"/>
  </si>
  <si>
    <t xml:space="preserve">損益計算書 </t>
    <rPh sb="0" eb="2">
      <t>ソンエキ</t>
    </rPh>
    <rPh sb="2" eb="5">
      <t>ケイサンショ</t>
    </rPh>
    <phoneticPr fontId="5"/>
  </si>
  <si>
    <t>税引前当期利益(S)</t>
    <phoneticPr fontId="5"/>
  </si>
  <si>
    <t>千円</t>
    <rPh sb="0" eb="2">
      <t>センエン</t>
    </rPh>
    <phoneticPr fontId="5"/>
  </si>
  <si>
    <t>貸借対照表</t>
    <rPh sb="0" eb="2">
      <t>タイシャク</t>
    </rPh>
    <rPh sb="2" eb="5">
      <t>タイショウヒョウ</t>
    </rPh>
    <phoneticPr fontId="5"/>
  </si>
  <si>
    <t>流動資産（千円）(m)</t>
    <rPh sb="0" eb="2">
      <t>リュウドウ</t>
    </rPh>
    <rPh sb="2" eb="4">
      <t>シサン</t>
    </rPh>
    <rPh sb="5" eb="7">
      <t>センエン</t>
    </rPh>
    <phoneticPr fontId="5"/>
  </si>
  <si>
    <t>流動負債（千円）(n)</t>
    <rPh sb="0" eb="2">
      <t>リュウドウ</t>
    </rPh>
    <rPh sb="2" eb="4">
      <t>フサイ</t>
    </rPh>
    <rPh sb="5" eb="7">
      <t>センエン</t>
    </rPh>
    <phoneticPr fontId="5"/>
  </si>
  <si>
    <t>固定資産（千円）(Q)</t>
    <rPh sb="0" eb="2">
      <t>コテイ</t>
    </rPh>
    <rPh sb="2" eb="4">
      <t>シサン</t>
    </rPh>
    <rPh sb="5" eb="7">
      <t>センエン</t>
    </rPh>
    <phoneticPr fontId="5"/>
  </si>
  <si>
    <t>総資本額（千円）(R)</t>
    <rPh sb="0" eb="1">
      <t>ソウ</t>
    </rPh>
    <rPh sb="1" eb="3">
      <t>シホン</t>
    </rPh>
    <rPh sb="3" eb="4">
      <t>ガク</t>
    </rPh>
    <rPh sb="5" eb="7">
      <t>センエン</t>
    </rPh>
    <phoneticPr fontId="5"/>
  </si>
  <si>
    <t>経営比率</t>
    <rPh sb="0" eb="2">
      <t>ケイエイ</t>
    </rPh>
    <rPh sb="2" eb="4">
      <t>ヒリツ</t>
    </rPh>
    <phoneticPr fontId="5"/>
  </si>
  <si>
    <t>総資本純利益率</t>
    <phoneticPr fontId="6"/>
  </si>
  <si>
    <t>%</t>
    <phoneticPr fontId="6"/>
  </si>
  <si>
    <t>流動比率</t>
    <rPh sb="0" eb="2">
      <t>リュウドウ</t>
    </rPh>
    <rPh sb="2" eb="4">
      <t>ヒリツ</t>
    </rPh>
    <phoneticPr fontId="5"/>
  </si>
  <si>
    <t>自己資本固定比率</t>
    <rPh sb="0" eb="2">
      <t>ジコ</t>
    </rPh>
    <rPh sb="2" eb="4">
      <t>シホン</t>
    </rPh>
    <rPh sb="4" eb="6">
      <t>コテイ</t>
    </rPh>
    <rPh sb="6" eb="8">
      <t>ヒリツ</t>
    </rPh>
    <phoneticPr fontId="5"/>
  </si>
  <si>
    <t xml:space="preserve">     </t>
    <phoneticPr fontId="5"/>
  </si>
  <si>
    <t>人</t>
    <rPh sb="0" eb="1">
      <t>ニン</t>
    </rPh>
    <phoneticPr fontId="5"/>
  </si>
  <si>
    <t>直前２年度分決算期間</t>
    <rPh sb="0" eb="2">
      <t>チョクゼン</t>
    </rPh>
    <rPh sb="3" eb="5">
      <t>ネンド</t>
    </rPh>
    <rPh sb="5" eb="6">
      <t>ブン</t>
    </rPh>
    <rPh sb="6" eb="8">
      <t>ケッサン</t>
    </rPh>
    <rPh sb="8" eb="10">
      <t>キカン</t>
    </rPh>
    <phoneticPr fontId="6"/>
  </si>
  <si>
    <t>直前１年度分決算期間</t>
    <rPh sb="0" eb="2">
      <t>チョクゼン</t>
    </rPh>
    <rPh sb="3" eb="5">
      <t>ネンド</t>
    </rPh>
    <rPh sb="5" eb="6">
      <t>ブン</t>
    </rPh>
    <rPh sb="6" eb="8">
      <t>ケッサン</t>
    </rPh>
    <rPh sb="8" eb="10">
      <t>キカン</t>
    </rPh>
    <phoneticPr fontId="6"/>
  </si>
  <si>
    <t>直前２年度分決算（千円）</t>
    <phoneticPr fontId="6"/>
  </si>
  <si>
    <t>直前１年度分決算（千円）</t>
    <phoneticPr fontId="5"/>
  </si>
  <si>
    <t>例)10　営業年数を入力してください。創業から申請日まで（組織変更、合併等による期間の通算可）。
１年に満たない場合は0を入力してください。</t>
    <phoneticPr fontId="5"/>
  </si>
  <si>
    <t>区分</t>
    <rPh sb="0" eb="2">
      <t>クブン</t>
    </rPh>
    <phoneticPr fontId="24"/>
  </si>
  <si>
    <t>直前決算時（千円）</t>
    <rPh sb="0" eb="2">
      <t>チョクゼン</t>
    </rPh>
    <rPh sb="2" eb="4">
      <t>ケッサン</t>
    </rPh>
    <rPh sb="4" eb="5">
      <t>ジ</t>
    </rPh>
    <rPh sb="6" eb="8">
      <t>センエン</t>
    </rPh>
    <phoneticPr fontId="24"/>
  </si>
  <si>
    <t>　※S/R×100</t>
    <phoneticPr fontId="5"/>
  </si>
  <si>
    <t>　※m/n×100</t>
    <phoneticPr fontId="5"/>
  </si>
  <si>
    <t>　※P/Q×100</t>
    <phoneticPr fontId="5"/>
  </si>
  <si>
    <t>*1「役職員等」は「合計」の内数です。</t>
    <rPh sb="5" eb="6">
      <t>イン</t>
    </rPh>
    <rPh sb="6" eb="7">
      <t>トウ</t>
    </rPh>
    <rPh sb="10" eb="12">
      <t>ゴウケイ</t>
    </rPh>
    <phoneticPr fontId="5"/>
  </si>
  <si>
    <t>G.有資格者数</t>
    <rPh sb="2" eb="6">
      <t>ユウシカクシャ</t>
    </rPh>
    <rPh sb="6" eb="7">
      <t>スウ</t>
    </rPh>
    <phoneticPr fontId="5"/>
  </si>
  <si>
    <t>(2)</t>
  </si>
  <si>
    <t>(3)</t>
  </si>
  <si>
    <t>(4)</t>
  </si>
  <si>
    <t>(5)</t>
  </si>
  <si>
    <t>(6)</t>
  </si>
  <si>
    <t>(7)</t>
  </si>
  <si>
    <t>(8)</t>
  </si>
  <si>
    <t>(9)</t>
  </si>
  <si>
    <t>(10)</t>
  </si>
  <si>
    <t>(11)</t>
  </si>
  <si>
    <t>(12)</t>
  </si>
  <si>
    <t>(13)</t>
  </si>
  <si>
    <t>(14)</t>
  </si>
  <si>
    <t>(15)</t>
  </si>
  <si>
    <t>(17)</t>
  </si>
  <si>
    <t>(18)</t>
  </si>
  <si>
    <t>項目名</t>
    <rPh sb="0" eb="2">
      <t>コウモク</t>
    </rPh>
    <rPh sb="2" eb="3">
      <t>メイ</t>
    </rPh>
    <phoneticPr fontId="24"/>
  </si>
  <si>
    <t>人数（人）</t>
    <rPh sb="0" eb="2">
      <t>ニンズウ</t>
    </rPh>
    <rPh sb="3" eb="4">
      <t>ニン</t>
    </rPh>
    <phoneticPr fontId="24"/>
  </si>
  <si>
    <t>(1)</t>
    <phoneticPr fontId="24"/>
  </si>
  <si>
    <t>測量士</t>
    <rPh sb="0" eb="2">
      <t>ソクリョウ</t>
    </rPh>
    <rPh sb="2" eb="3">
      <t>シ</t>
    </rPh>
    <phoneticPr fontId="24"/>
  </si>
  <si>
    <t>測量士補</t>
    <rPh sb="0" eb="2">
      <t>ソクリョウ</t>
    </rPh>
    <rPh sb="2" eb="3">
      <t>シ</t>
    </rPh>
    <rPh sb="3" eb="4">
      <t>ホ</t>
    </rPh>
    <phoneticPr fontId="24"/>
  </si>
  <si>
    <t>一級建築士</t>
    <rPh sb="0" eb="2">
      <t>イッキュウ</t>
    </rPh>
    <rPh sb="2" eb="5">
      <t>ケンチクシ</t>
    </rPh>
    <phoneticPr fontId="24"/>
  </si>
  <si>
    <t>二級建築士</t>
    <rPh sb="0" eb="2">
      <t>ニキュウ</t>
    </rPh>
    <rPh sb="2" eb="4">
      <t>ケンチク</t>
    </rPh>
    <rPh sb="4" eb="5">
      <t>シ</t>
    </rPh>
    <phoneticPr fontId="24"/>
  </si>
  <si>
    <t>設備設計一級建築士</t>
    <rPh sb="0" eb="2">
      <t>セツビ</t>
    </rPh>
    <rPh sb="2" eb="4">
      <t>セッケイ</t>
    </rPh>
    <rPh sb="4" eb="6">
      <t>イッキュウ</t>
    </rPh>
    <rPh sb="6" eb="9">
      <t>ケンチクシ</t>
    </rPh>
    <phoneticPr fontId="24"/>
  </si>
  <si>
    <t>構造設計一級建築士</t>
    <rPh sb="0" eb="2">
      <t>コウゾウ</t>
    </rPh>
    <rPh sb="2" eb="4">
      <t>セッケイ</t>
    </rPh>
    <rPh sb="4" eb="6">
      <t>イッキュウ</t>
    </rPh>
    <rPh sb="6" eb="9">
      <t>ケンチクシ</t>
    </rPh>
    <phoneticPr fontId="24"/>
  </si>
  <si>
    <t>一級土木施工管理技士</t>
    <rPh sb="0" eb="2">
      <t>イッキュウ</t>
    </rPh>
    <rPh sb="2" eb="4">
      <t>ドボク</t>
    </rPh>
    <rPh sb="4" eb="6">
      <t>セコウ</t>
    </rPh>
    <rPh sb="6" eb="8">
      <t>カンリ</t>
    </rPh>
    <rPh sb="8" eb="10">
      <t>ギシ</t>
    </rPh>
    <phoneticPr fontId="24"/>
  </si>
  <si>
    <t>二級土木施工管理技士</t>
    <rPh sb="0" eb="2">
      <t>ニキュウ</t>
    </rPh>
    <rPh sb="2" eb="4">
      <t>ドボク</t>
    </rPh>
    <rPh sb="4" eb="6">
      <t>セコウ</t>
    </rPh>
    <rPh sb="6" eb="8">
      <t>カンリ</t>
    </rPh>
    <rPh sb="8" eb="10">
      <t>ギシ</t>
    </rPh>
    <phoneticPr fontId="24"/>
  </si>
  <si>
    <t>土地家屋調査士</t>
    <rPh sb="0" eb="2">
      <t>トチ</t>
    </rPh>
    <rPh sb="2" eb="4">
      <t>カオク</t>
    </rPh>
    <rPh sb="4" eb="7">
      <t>チョウサシ</t>
    </rPh>
    <phoneticPr fontId="24"/>
  </si>
  <si>
    <t>司法書士</t>
    <rPh sb="0" eb="2">
      <t>シホウ</t>
    </rPh>
    <rPh sb="2" eb="4">
      <t>ショシ</t>
    </rPh>
    <phoneticPr fontId="24"/>
  </si>
  <si>
    <t>不動産鑑定士</t>
    <rPh sb="0" eb="3">
      <t>フドウサン</t>
    </rPh>
    <rPh sb="3" eb="5">
      <t>カンテイ</t>
    </rPh>
    <rPh sb="5" eb="6">
      <t>シ</t>
    </rPh>
    <phoneticPr fontId="24"/>
  </si>
  <si>
    <t>不動産鑑定士補</t>
    <rPh sb="0" eb="3">
      <t>フドウサン</t>
    </rPh>
    <rPh sb="3" eb="5">
      <t>カンテイ</t>
    </rPh>
    <rPh sb="5" eb="6">
      <t>シ</t>
    </rPh>
    <rPh sb="6" eb="7">
      <t>ホ</t>
    </rPh>
    <phoneticPr fontId="24"/>
  </si>
  <si>
    <t>公共用地経験者</t>
    <rPh sb="0" eb="2">
      <t>コウキョウ</t>
    </rPh>
    <rPh sb="2" eb="4">
      <t>ヨウチ</t>
    </rPh>
    <rPh sb="4" eb="7">
      <t>ケイケンシャ</t>
    </rPh>
    <phoneticPr fontId="24"/>
  </si>
  <si>
    <t>環境計量士</t>
    <rPh sb="0" eb="2">
      <t>カンキョウ</t>
    </rPh>
    <rPh sb="2" eb="5">
      <t>ケイリョウシ</t>
    </rPh>
    <phoneticPr fontId="24"/>
  </si>
  <si>
    <t>項目名</t>
    <phoneticPr fontId="24"/>
  </si>
  <si>
    <t>技術士</t>
    <rPh sb="0" eb="2">
      <t>ギジュツ</t>
    </rPh>
    <rPh sb="2" eb="3">
      <t>シ</t>
    </rPh>
    <phoneticPr fontId="24"/>
  </si>
  <si>
    <t>(20)</t>
  </si>
  <si>
    <t>(21)</t>
  </si>
  <si>
    <t>(22)</t>
  </si>
  <si>
    <t>(23)</t>
  </si>
  <si>
    <t>(24)</t>
  </si>
  <si>
    <t>(25)</t>
  </si>
  <si>
    <t>(26)</t>
  </si>
  <si>
    <t>(27)</t>
  </si>
  <si>
    <t>(28)</t>
  </si>
  <si>
    <t>RCCM</t>
    <phoneticPr fontId="24"/>
  </si>
  <si>
    <t>補償業務管理士</t>
    <rPh sb="0" eb="2">
      <t>ホショウ</t>
    </rPh>
    <rPh sb="2" eb="4">
      <t>ギョウム</t>
    </rPh>
    <rPh sb="4" eb="6">
      <t>カンリ</t>
    </rPh>
    <rPh sb="6" eb="7">
      <t>シ</t>
    </rPh>
    <phoneticPr fontId="24"/>
  </si>
  <si>
    <t>補償コンサルタント登録規程に基づく実務経験者</t>
    <rPh sb="0" eb="2">
      <t>ホショウ</t>
    </rPh>
    <rPh sb="9" eb="11">
      <t>トウロク</t>
    </rPh>
    <rPh sb="11" eb="13">
      <t>キテイ</t>
    </rPh>
    <rPh sb="14" eb="15">
      <t>モト</t>
    </rPh>
    <rPh sb="17" eb="19">
      <t>ジツム</t>
    </rPh>
    <rPh sb="19" eb="21">
      <t>ケイケン</t>
    </rPh>
    <rPh sb="21" eb="22">
      <t>シャ</t>
    </rPh>
    <phoneticPr fontId="24"/>
  </si>
  <si>
    <t>H.業種情報</t>
    <rPh sb="2" eb="4">
      <t>ギョウシュ</t>
    </rPh>
    <rPh sb="4" eb="6">
      <t>ジョウホウ</t>
    </rPh>
    <phoneticPr fontId="5"/>
  </si>
  <si>
    <t>建築一般</t>
    <rPh sb="0" eb="2">
      <t>ケンチク</t>
    </rPh>
    <rPh sb="2" eb="4">
      <t>イッパン</t>
    </rPh>
    <phoneticPr fontId="3"/>
  </si>
  <si>
    <t>意匠</t>
    <rPh sb="0" eb="2">
      <t>イショウ</t>
    </rPh>
    <phoneticPr fontId="3"/>
  </si>
  <si>
    <t>構造</t>
    <rPh sb="0" eb="2">
      <t>コウゾウ</t>
    </rPh>
    <phoneticPr fontId="3"/>
  </si>
  <si>
    <t>暖冷房</t>
    <rPh sb="0" eb="1">
      <t>ダン</t>
    </rPh>
    <rPh sb="1" eb="3">
      <t>レイボウ</t>
    </rPh>
    <phoneticPr fontId="3"/>
  </si>
  <si>
    <t>衛生</t>
    <rPh sb="0" eb="2">
      <t>エイセイ</t>
    </rPh>
    <phoneticPr fontId="3"/>
  </si>
  <si>
    <t>電気</t>
    <rPh sb="0" eb="2">
      <t>デンキ</t>
    </rPh>
    <phoneticPr fontId="3"/>
  </si>
  <si>
    <t>耐震診断</t>
    <rPh sb="0" eb="2">
      <t>タイシン</t>
    </rPh>
    <rPh sb="2" eb="4">
      <t>シンダン</t>
    </rPh>
    <phoneticPr fontId="3"/>
  </si>
  <si>
    <t>地区計画及び地域計画</t>
    <rPh sb="0" eb="2">
      <t>チク</t>
    </rPh>
    <rPh sb="2" eb="4">
      <t>ケイカク</t>
    </rPh>
    <rPh sb="4" eb="5">
      <t>オヨ</t>
    </rPh>
    <rPh sb="6" eb="8">
      <t>チイキ</t>
    </rPh>
    <rPh sb="8" eb="10">
      <t>ケイカク</t>
    </rPh>
    <phoneticPr fontId="3"/>
  </si>
  <si>
    <t>河川</t>
  </si>
  <si>
    <t>森林土木</t>
  </si>
  <si>
    <t>鋼構造</t>
  </si>
  <si>
    <t>橋梁設計</t>
  </si>
  <si>
    <r>
      <t xml:space="preserve">その他設計 </t>
    </r>
    <r>
      <rPr>
        <sz val="11"/>
        <color rgb="FFFF0000"/>
        <rFont val="ＭＳ ゴシック"/>
        <family val="3"/>
        <charset val="128"/>
      </rPr>
      <t>*1</t>
    </r>
    <phoneticPr fontId="5"/>
  </si>
  <si>
    <t>登録・
許可</t>
    <rPh sb="0" eb="2">
      <t>トウロク</t>
    </rPh>
    <rPh sb="4" eb="6">
      <t>キョカ</t>
    </rPh>
    <phoneticPr fontId="5"/>
  </si>
  <si>
    <t>交通量調査</t>
    <rPh sb="0" eb="2">
      <t>コウツウ</t>
    </rPh>
    <rPh sb="2" eb="3">
      <t>リョウ</t>
    </rPh>
    <rPh sb="3" eb="5">
      <t>チョウサ</t>
    </rPh>
    <phoneticPr fontId="3"/>
  </si>
  <si>
    <t>環境調査</t>
    <rPh sb="0" eb="2">
      <t>カンキョウ</t>
    </rPh>
    <rPh sb="2" eb="4">
      <t>チョウサ</t>
    </rPh>
    <phoneticPr fontId="3"/>
  </si>
  <si>
    <t>補償関係</t>
    <phoneticPr fontId="5"/>
  </si>
  <si>
    <t>土木関係建設コンサル</t>
    <phoneticPr fontId="5"/>
  </si>
  <si>
    <t>建築コンサル</t>
    <phoneticPr fontId="5"/>
  </si>
  <si>
    <t>業務履行場所
（市町村名）</t>
    <rPh sb="0" eb="2">
      <t>ギョウム</t>
    </rPh>
    <rPh sb="2" eb="4">
      <t>リコウ</t>
    </rPh>
    <rPh sb="4" eb="6">
      <t>バショ</t>
    </rPh>
    <rPh sb="8" eb="11">
      <t>シチョウソン</t>
    </rPh>
    <rPh sb="11" eb="12">
      <t>メイ</t>
    </rPh>
    <phoneticPr fontId="5"/>
  </si>
  <si>
    <t>受託金額
（千円）</t>
    <phoneticPr fontId="5"/>
  </si>
  <si>
    <r>
      <t xml:space="preserve">住所 </t>
    </r>
    <r>
      <rPr>
        <sz val="11"/>
        <color rgb="FFFF0000"/>
        <rFont val="ＭＳ ゴシック"/>
        <family val="3"/>
        <charset val="128"/>
      </rPr>
      <t>*5</t>
    </r>
    <rPh sb="0" eb="2">
      <t>ジュウショ</t>
    </rPh>
    <phoneticPr fontId="5"/>
  </si>
  <si>
    <t>従事可能な有資格者数を入力してください。</t>
    <phoneticPr fontId="5"/>
  </si>
  <si>
    <t>測量業者</t>
    <phoneticPr fontId="5"/>
  </si>
  <si>
    <t>建築士事務所</t>
    <phoneticPr fontId="5"/>
  </si>
  <si>
    <t>建設コンサルタント</t>
    <phoneticPr fontId="5"/>
  </si>
  <si>
    <t>地質調査業者</t>
    <phoneticPr fontId="5"/>
  </si>
  <si>
    <t>補償コンサルタント</t>
    <phoneticPr fontId="5"/>
  </si>
  <si>
    <t>不動産鑑定業者</t>
    <phoneticPr fontId="5"/>
  </si>
  <si>
    <t>土地家屋調査士</t>
    <phoneticPr fontId="5"/>
  </si>
  <si>
    <t>株主資本</t>
  </si>
  <si>
    <t>評価・換算差額等</t>
  </si>
  <si>
    <t>新株予約権</t>
  </si>
  <si>
    <t>計(P)</t>
    <phoneticPr fontId="5"/>
  </si>
  <si>
    <r>
      <t xml:space="preserve">その他建築コンサル </t>
    </r>
    <r>
      <rPr>
        <sz val="11"/>
        <color rgb="FFFF0000"/>
        <rFont val="ＭＳ ゴシック"/>
        <family val="3"/>
        <charset val="128"/>
      </rPr>
      <t>*1</t>
    </r>
    <rPh sb="2" eb="3">
      <t>タ</t>
    </rPh>
    <rPh sb="3" eb="5">
      <t>ケンチク</t>
    </rPh>
    <phoneticPr fontId="3"/>
  </si>
  <si>
    <r>
      <t xml:space="preserve">その他建設コンサル </t>
    </r>
    <r>
      <rPr>
        <sz val="11"/>
        <color rgb="FFFF0000"/>
        <rFont val="ＭＳ ゴシック"/>
        <family val="3"/>
        <charset val="128"/>
      </rPr>
      <t>*1</t>
    </r>
    <rPh sb="2" eb="3">
      <t>タ</t>
    </rPh>
    <rPh sb="3" eb="5">
      <t>ケンセツ</t>
    </rPh>
    <phoneticPr fontId="3"/>
  </si>
  <si>
    <t>I.業務履行実績</t>
    <rPh sb="2" eb="4">
      <t>ギョウム</t>
    </rPh>
    <rPh sb="4" eb="6">
      <t>リコウ</t>
    </rPh>
    <rPh sb="6" eb="8">
      <t>ジッセキ</t>
    </rPh>
    <phoneticPr fontId="5"/>
  </si>
  <si>
    <t>直前2ヶ年度の平均実績高（千円）</t>
    <rPh sb="13" eb="15">
      <t>センエン</t>
    </rPh>
    <phoneticPr fontId="5"/>
  </si>
  <si>
    <t>　（うち外国資本）</t>
    <phoneticPr fontId="5"/>
  </si>
  <si>
    <t>電子入札の対応</t>
    <rPh sb="0" eb="4">
      <t>デンシニュウサツ</t>
    </rPh>
    <rPh sb="5" eb="7">
      <t>タイオウ</t>
    </rPh>
    <phoneticPr fontId="5"/>
  </si>
  <si>
    <t>電子入札の対応が難しい理由</t>
    <rPh sb="0" eb="2">
      <t>デンシ</t>
    </rPh>
    <rPh sb="2" eb="4">
      <t>ニュウサツ</t>
    </rPh>
    <rPh sb="5" eb="7">
      <t>タイオウ</t>
    </rPh>
    <phoneticPr fontId="5"/>
  </si>
  <si>
    <t>商号又は名称</t>
    <rPh sb="0" eb="2">
      <t>ショウゴウ</t>
    </rPh>
    <rPh sb="2" eb="3">
      <t>マタ</t>
    </rPh>
    <rPh sb="4" eb="6">
      <t>メイショウ</t>
    </rPh>
    <phoneticPr fontId="5"/>
  </si>
  <si>
    <t>所在地</t>
    <phoneticPr fontId="5"/>
  </si>
  <si>
    <t>関連内容</t>
    <rPh sb="0" eb="2">
      <t>カンレン</t>
    </rPh>
    <rPh sb="2" eb="4">
      <t>ナイヨウ</t>
    </rPh>
    <phoneticPr fontId="5"/>
  </si>
  <si>
    <t>J.関連する会社</t>
    <rPh sb="2" eb="4">
      <t>カンレン</t>
    </rPh>
    <rPh sb="6" eb="8">
      <t>カイシャ</t>
    </rPh>
    <phoneticPr fontId="5"/>
  </si>
  <si>
    <t>測量・建設コンサルタント等業務で希望する場合、リストから選択してください。</t>
    <phoneticPr fontId="5"/>
  </si>
  <si>
    <t>自動計算されます。(小数点第二位を四捨五入)</t>
    <phoneticPr fontId="5"/>
  </si>
  <si>
    <t>具体的な内容</t>
    <phoneticPr fontId="5"/>
  </si>
  <si>
    <t>この申請書の事務手続きをした方、または内容を説明できる方の情報を入力してください。申請書の確認で問い合わせをする場合があります。</t>
    <phoneticPr fontId="5"/>
  </si>
  <si>
    <t>*1 役職は、正式名称で入力してください。
*2 氏名は、姓と名を１文字分空けて入力してください。
*3 フリガナは、全角カタカナで入力し、姓と名は１文字分空けてください。
*4 性別はリストから選択してください。
*5 住所は、広川町在住の役員がいる場合、入力してください。</t>
    <phoneticPr fontId="5"/>
  </si>
  <si>
    <t>★役員情報入力シートは、共通のシートから「常勤・非常勤」を非表示に、「住所」を表示する。
「住所」の表タイトルには注釈の「*5」（赤字）を追加する</t>
    <rPh sb="1" eb="5">
      <t>ヤクインジョウホウ</t>
    </rPh>
    <rPh sb="5" eb="7">
      <t>ニュウリョク</t>
    </rPh>
    <rPh sb="12" eb="14">
      <t>キョウツウ</t>
    </rPh>
    <rPh sb="46" eb="48">
      <t>ジュウショ</t>
    </rPh>
    <rPh sb="50" eb="51">
      <t>ヒョウ</t>
    </rPh>
    <rPh sb="57" eb="59">
      <t>チュウシャク</t>
    </rPh>
    <rPh sb="65" eb="67">
      <t>アカジ</t>
    </rPh>
    <rPh sb="69" eb="71">
      <t>ツイカ</t>
    </rPh>
    <phoneticPr fontId="5"/>
  </si>
  <si>
    <t>測量</t>
    <rPh sb="0" eb="1">
      <t>ハカ</t>
    </rPh>
    <rPh sb="1" eb="2">
      <t>リョウ</t>
    </rPh>
    <phoneticPr fontId="6"/>
  </si>
  <si>
    <t>土木関係建設コンサル</t>
  </si>
  <si>
    <t>登録事業名</t>
    <rPh sb="0" eb="5">
      <t>トウロクジギョウメイ</t>
    </rPh>
    <phoneticPr fontId="5"/>
  </si>
  <si>
    <t>登録番号
例)00-00000</t>
    <rPh sb="0" eb="2">
      <t>トウロク</t>
    </rPh>
    <rPh sb="2" eb="4">
      <t>バンゴウ</t>
    </rPh>
    <phoneticPr fontId="3"/>
  </si>
  <si>
    <t>着手
年月日</t>
    <phoneticPr fontId="5"/>
  </si>
  <si>
    <t>完了(予定)
年月日</t>
    <phoneticPr fontId="5"/>
  </si>
  <si>
    <t>法人事業者の場合、登記された役員および、委任先営業所の役員を入力してください。委任先がある場合は、委任先の代表者も入力してください。
役員が複数になる場合は、行をあけずに入力してください。
個人事業者の場合は、代表者について入力してください。</t>
    <phoneticPr fontId="5"/>
  </si>
  <si>
    <t>総合技術監理部門</t>
    <rPh sb="0" eb="2">
      <t>ソウゴウ</t>
    </rPh>
    <rPh sb="2" eb="4">
      <t>ギジュツ</t>
    </rPh>
    <rPh sb="4" eb="6">
      <t>カンリ</t>
    </rPh>
    <rPh sb="6" eb="8">
      <t>ブモン</t>
    </rPh>
    <phoneticPr fontId="19"/>
  </si>
  <si>
    <t>建設部門</t>
    <rPh sb="0" eb="2">
      <t>ケンセツ</t>
    </rPh>
    <rPh sb="2" eb="4">
      <t>ブモン</t>
    </rPh>
    <phoneticPr fontId="19"/>
  </si>
  <si>
    <t>農業部門</t>
    <rPh sb="0" eb="2">
      <t>ノウギョウ</t>
    </rPh>
    <rPh sb="2" eb="4">
      <t>ブモン</t>
    </rPh>
    <phoneticPr fontId="19"/>
  </si>
  <si>
    <t>森林部門</t>
    <rPh sb="0" eb="2">
      <t>シンリン</t>
    </rPh>
    <rPh sb="2" eb="4">
      <t>ブモン</t>
    </rPh>
    <phoneticPr fontId="19"/>
  </si>
  <si>
    <t>上下水道部門</t>
    <rPh sb="0" eb="2">
      <t>ジョウゲ</t>
    </rPh>
    <rPh sb="2" eb="4">
      <t>スイドウ</t>
    </rPh>
    <rPh sb="4" eb="6">
      <t>ブモン</t>
    </rPh>
    <phoneticPr fontId="19"/>
  </si>
  <si>
    <t>電気・電子部門</t>
    <rPh sb="0" eb="2">
      <t>デンキ</t>
    </rPh>
    <rPh sb="3" eb="5">
      <t>デンシ</t>
    </rPh>
    <rPh sb="5" eb="7">
      <t>ブモン</t>
    </rPh>
    <phoneticPr fontId="19"/>
  </si>
  <si>
    <t>機械部門</t>
    <rPh sb="0" eb="2">
      <t>キカイ</t>
    </rPh>
    <rPh sb="2" eb="4">
      <t>ブモン</t>
    </rPh>
    <phoneticPr fontId="19"/>
  </si>
  <si>
    <t>地質調査</t>
    <rPh sb="0" eb="2">
      <t>チシツ</t>
    </rPh>
    <rPh sb="2" eb="4">
      <t>チョウサ</t>
    </rPh>
    <phoneticPr fontId="19"/>
  </si>
  <si>
    <t>衛生工学部門</t>
    <rPh sb="0" eb="2">
      <t>エイセイ</t>
    </rPh>
    <rPh sb="2" eb="4">
      <t>コウガク</t>
    </rPh>
    <rPh sb="4" eb="6">
      <t>ブモン</t>
    </rPh>
    <phoneticPr fontId="19"/>
  </si>
  <si>
    <t>情報工学部門</t>
    <rPh sb="0" eb="2">
      <t>ジョウホウ</t>
    </rPh>
    <rPh sb="2" eb="4">
      <t>コウガク</t>
    </rPh>
    <rPh sb="4" eb="6">
      <t>ブモン</t>
    </rPh>
    <phoneticPr fontId="19"/>
  </si>
  <si>
    <t>受任支店等の総従業員数</t>
    <rPh sb="0" eb="2">
      <t>ジュニン</t>
    </rPh>
    <rPh sb="2" eb="4">
      <t>シテン</t>
    </rPh>
    <rPh sb="4" eb="5">
      <t>トウ</t>
    </rPh>
    <rPh sb="6" eb="7">
      <t>ソウ</t>
    </rPh>
    <rPh sb="7" eb="10">
      <t>ジュウギョウイン</t>
    </rPh>
    <rPh sb="10" eb="11">
      <t>スウ</t>
    </rPh>
    <phoneticPr fontId="6"/>
  </si>
  <si>
    <t>受任支店等に配置可能な</t>
    <rPh sb="0" eb="2">
      <t>ジュニン</t>
    </rPh>
    <rPh sb="2" eb="4">
      <t>シテン</t>
    </rPh>
    <rPh sb="4" eb="5">
      <t>トウ</t>
    </rPh>
    <rPh sb="6" eb="8">
      <t>ハイチ</t>
    </rPh>
    <rPh sb="8" eb="10">
      <t>カノウ</t>
    </rPh>
    <phoneticPr fontId="6"/>
  </si>
  <si>
    <t>技術者数</t>
    <phoneticPr fontId="5"/>
  </si>
  <si>
    <t>常勤職員の数</t>
    <rPh sb="0" eb="2">
      <t>ジョウキン</t>
    </rPh>
    <rPh sb="2" eb="4">
      <t>ショクイン</t>
    </rPh>
    <rPh sb="5" eb="6">
      <t>スウ</t>
    </rPh>
    <phoneticPr fontId="6"/>
  </si>
  <si>
    <t>建築設備士</t>
    <phoneticPr fontId="24"/>
  </si>
  <si>
    <r>
      <t>その他</t>
    </r>
    <r>
      <rPr>
        <sz val="11"/>
        <color rgb="FFFF0000"/>
        <rFont val="ＭＳ ゴシック"/>
        <family val="3"/>
        <charset val="128"/>
      </rPr>
      <t xml:space="preserve"> *1</t>
    </r>
    <rPh sb="2" eb="3">
      <t>タ</t>
    </rPh>
    <phoneticPr fontId="5"/>
  </si>
  <si>
    <t>希望</t>
    <rPh sb="0" eb="2">
      <t>キボウ</t>
    </rPh>
    <phoneticPr fontId="5"/>
  </si>
  <si>
    <t>広川町 入札参加資格審査申請書【測量・建設コンサルタント等】</t>
    <rPh sb="0" eb="3">
      <t>ヒロカワマチ</t>
    </rPh>
    <rPh sb="16" eb="18">
      <t>ソクリョウ</t>
    </rPh>
    <rPh sb="19" eb="21">
      <t>ケンセツ</t>
    </rPh>
    <rPh sb="28" eb="29">
      <t>トウ</t>
    </rPh>
    <phoneticPr fontId="5"/>
  </si>
  <si>
    <t>令和6・7年度において、広川町の測量・建設コンサルタント等にかかる競争に参加したいので、資格の審査を申請します。
なお、この申請書及び添付書類の内容については、事実と相違ないことを誓約します。</t>
    <rPh sb="16" eb="18">
      <t>ソクリョウ</t>
    </rPh>
    <rPh sb="19" eb="21">
      <t>ケンセツ</t>
    </rPh>
    <rPh sb="28" eb="29">
      <t>トウ</t>
    </rPh>
    <phoneticPr fontId="5"/>
  </si>
  <si>
    <t>E.経営情報</t>
    <rPh sb="2" eb="4">
      <t>ケイエイ</t>
    </rPh>
    <rPh sb="4" eb="6">
      <t>ジョウホウ</t>
    </rPh>
    <phoneticPr fontId="5"/>
  </si>
  <si>
    <t>F.業務実績高</t>
    <rPh sb="2" eb="4">
      <t>ギョウム</t>
    </rPh>
    <rPh sb="4" eb="6">
      <t>ジッセキ</t>
    </rPh>
    <rPh sb="6" eb="7">
      <t>ダカ</t>
    </rPh>
    <phoneticPr fontId="5"/>
  </si>
  <si>
    <t>(16)</t>
    <phoneticPr fontId="24"/>
  </si>
  <si>
    <t>(19)</t>
  </si>
  <si>
    <t>業務を希望する場合、希望、登録・許可、登録番号、登録年月日、具体的な内容欄を入力してください。
希望、登録・許可欄はリストから選択してください。</t>
    <rPh sb="16" eb="18">
      <t>キョカ</t>
    </rPh>
    <rPh sb="19" eb="21">
      <t>トウロク</t>
    </rPh>
    <rPh sb="21" eb="23">
      <t>バンゴウ</t>
    </rPh>
    <rPh sb="24" eb="26">
      <t>トウロク</t>
    </rPh>
    <rPh sb="26" eb="29">
      <t>ネンガッピ</t>
    </rPh>
    <rPh sb="30" eb="33">
      <t>グタイテキ</t>
    </rPh>
    <rPh sb="34" eb="36">
      <t>ナイヨウ</t>
    </rPh>
    <rPh sb="51" eb="53">
      <t>トウロク</t>
    </rPh>
    <rPh sb="54" eb="56">
      <t>キョカ</t>
    </rPh>
    <rPh sb="56" eb="57">
      <t>ラン</t>
    </rPh>
    <rPh sb="63" eb="65">
      <t>センタク</t>
    </rPh>
    <phoneticPr fontId="5"/>
  </si>
  <si>
    <t>例)2023/4/1、R5/4/1</t>
    <phoneticPr fontId="5"/>
  </si>
  <si>
    <t>例)2023/4/1</t>
    <phoneticPr fontId="5"/>
  </si>
  <si>
    <t>40_広川町</t>
  </si>
  <si>
    <t>役員</t>
  </si>
  <si>
    <t>法人事業者の場合、登記された役員および、委任先営業所の役員を入力してください。委任先がある場合は、委任先の代表者も入力してください。
役員が複数になる場合は、行をあけずに入力してください。
個人事業者の場合は、代表者について入力してください。</t>
  </si>
  <si>
    <t>*1 役職は、正式名称で入力してください。
*2 氏名は、姓と名を１文字分空けて入力してください。
*3 フリガナは、全角カタカナで入力し、姓と名は１文字分空けてください。
*4 性別はリストから選択してください。
*5 住所は、広川町在住の役員がいる場合、入力してください。</t>
  </si>
  <si>
    <t>下記のいずれかに該当する場合、商号又は名称、所在地及び関連内容を入力してください。
なお、関連する会社が本町において入札参加資格申請を行わない場合は入力不要です。
①親会社と子会社の関係にある
②親会社を同じくする子会社同士の関係にある
③役員が他の会社の役員を兼ねている
関連内容はリストから選択してください。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</si>
</sst>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
    <numFmt numFmtId="185" formatCode="0000000"/>
    <numFmt numFmtId="186" formatCode="#,##0.00_);[Red]\(#,##0.00\)"/>
    <numFmt numFmtId="187" formatCode="#,##0.0;[Red]\-#,##0.0"/>
  </numFmts>
  <fonts count="27"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2"/>
      <color theme="1"/>
      <name val="ＭＳ ゴシック"/>
      <family val="3"/>
      <charset val="128"/>
    </font>
    <font>
      <sz val="11"/>
      <name val="ＭＳ ゴシック"/>
      <family val="3"/>
      <charset val="128"/>
    </font>
    <font>
      <sz val="9"/>
      <name val="ＭＳ ゴシック"/>
      <family val="3"/>
      <charset val="128"/>
    </font>
    <font>
      <b/>
      <sz val="16"/>
      <name val="ＭＳ ゴシック"/>
      <family val="3"/>
      <charset val="128"/>
    </font>
    <font>
      <sz val="10"/>
      <name val="ＭＳ ゴシック"/>
      <family val="3"/>
      <charset val="128"/>
    </font>
    <font>
      <sz val="10"/>
      <color theme="1" tint="4.9989318521683403E-2"/>
      <name val="ＭＳ ゴシック"/>
      <family val="3"/>
      <charset val="128"/>
    </font>
    <font>
      <sz val="10"/>
      <color theme="1"/>
      <name val="ＭＳ ゴシック"/>
      <family val="3"/>
      <charset val="128"/>
    </font>
    <font>
      <sz val="6"/>
      <name val="ＭＳ Ｐゴシック"/>
      <family val="3"/>
      <charset val="128"/>
      <scheme val="minor"/>
    </font>
    <font>
      <sz val="10"/>
      <color rgb="FF0D0D0D"/>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rgb="FFCCEDFC"/>
        <bgColor indexed="64"/>
      </patternFill>
    </fill>
    <fill>
      <patternFill patternType="solid">
        <fgColor theme="0"/>
        <bgColor indexed="64"/>
      </patternFill>
    </fill>
    <fill>
      <patternFill patternType="solid">
        <fgColor rgb="FFBFBFBF"/>
        <bgColor indexed="64"/>
      </patternFill>
    </fill>
    <fill>
      <patternFill patternType="solid">
        <fgColor theme="0" tint="-0.249977111117893"/>
        <bgColor indexed="64"/>
      </patternFill>
    </fill>
  </fills>
  <borders count="77">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hair">
        <color auto="1"/>
      </right>
      <top style="hair">
        <color auto="1"/>
      </top>
      <bottom style="thin">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style="hair">
        <color indexed="64"/>
      </left>
      <right/>
      <top style="thin">
        <color indexed="64"/>
      </top>
      <bottom/>
      <diagonal/>
    </border>
    <border>
      <left/>
      <right style="thin">
        <color auto="1"/>
      </right>
      <top style="thin">
        <color indexed="64"/>
      </top>
      <bottom/>
      <diagonal/>
    </border>
    <border>
      <left style="thin">
        <color indexed="64"/>
      </left>
      <right/>
      <top/>
      <bottom/>
      <diagonal/>
    </border>
    <border>
      <left/>
      <right style="hair">
        <color indexed="64"/>
      </right>
      <top/>
      <bottom/>
      <diagonal/>
    </border>
    <border>
      <left style="thin">
        <color indexed="64"/>
      </left>
      <right/>
      <top style="thin">
        <color indexed="64"/>
      </top>
      <bottom style="thin">
        <color indexed="64"/>
      </bottom>
      <diagonal/>
    </border>
    <border>
      <left/>
      <right style="thin">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hair">
        <color indexed="64"/>
      </right>
      <top/>
      <bottom style="thin">
        <color indexed="64"/>
      </bottom>
      <diagonal/>
    </border>
    <border>
      <left style="thin">
        <color auto="1"/>
      </left>
      <right style="hair">
        <color auto="1"/>
      </right>
      <top style="thin">
        <color auto="1"/>
      </top>
      <bottom style="thin">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top style="hair">
        <color indexed="64"/>
      </top>
      <bottom/>
      <diagonal/>
    </border>
    <border>
      <left/>
      <right style="hair">
        <color indexed="64"/>
      </right>
      <top style="double">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auto="1"/>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hair">
        <color indexed="64"/>
      </right>
      <top style="thin">
        <color indexed="64"/>
      </top>
      <bottom style="thin">
        <color indexed="64"/>
      </bottom>
      <diagonal/>
    </border>
    <border>
      <left style="thin">
        <color auto="1"/>
      </left>
      <right/>
      <top/>
      <bottom style="hair">
        <color auto="1"/>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s>
  <cellStyleXfs count="19">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38" fontId="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557">
    <xf numFmtId="0" fontId="0" fillId="0" borderId="0" xfId="0">
      <alignment vertical="center"/>
    </xf>
    <xf numFmtId="49" fontId="18" fillId="2" borderId="59" xfId="0" applyNumberFormat="1" applyFont="1" applyFill="1" applyBorder="1" applyAlignment="1" applyProtection="1">
      <alignment horizontal="left" vertical="center"/>
      <protection locked="0"/>
    </xf>
    <xf numFmtId="49" fontId="18" fillId="2" borderId="28" xfId="0" applyNumberFormat="1" applyFont="1" applyFill="1" applyBorder="1" applyAlignment="1" applyProtection="1">
      <alignment horizontal="left" vertical="center"/>
      <protection locked="0"/>
    </xf>
    <xf numFmtId="49" fontId="18" fillId="2" borderId="60" xfId="0" applyNumberFormat="1" applyFont="1" applyFill="1" applyBorder="1" applyAlignment="1" applyProtection="1">
      <alignment horizontal="left" vertical="center"/>
      <protection locked="0"/>
    </xf>
    <xf numFmtId="49" fontId="4" fillId="2" borderId="4" xfId="13" applyNumberFormat="1" applyFont="1" applyFill="1" applyBorder="1" applyAlignment="1" applyProtection="1">
      <alignment horizontal="center" vertical="center"/>
      <protection locked="0"/>
    </xf>
    <xf numFmtId="49" fontId="4" fillId="2" borderId="9" xfId="13" applyNumberFormat="1" applyFont="1" applyFill="1" applyBorder="1" applyAlignment="1" applyProtection="1">
      <alignment horizontal="center" vertical="center"/>
      <protection locked="0"/>
    </xf>
    <xf numFmtId="49" fontId="4" fillId="2" borderId="14" xfId="13" applyNumberFormat="1" applyFont="1" applyFill="1" applyBorder="1" applyAlignment="1" applyProtection="1">
      <alignment horizontal="center" vertical="center"/>
      <protection locked="0"/>
    </xf>
    <xf numFmtId="49" fontId="4" fillId="2" borderId="21" xfId="13" applyNumberFormat="1" applyFont="1" applyFill="1" applyBorder="1" applyAlignment="1" applyProtection="1">
      <alignment horizontal="center" vertical="center"/>
      <protection locked="0"/>
    </xf>
    <xf numFmtId="49" fontId="4" fillId="2" borderId="49" xfId="13" applyNumberFormat="1" applyFont="1" applyFill="1" applyBorder="1" applyAlignment="1" applyProtection="1">
      <alignment horizontal="center" vertical="center"/>
      <protection locked="0"/>
    </xf>
    <xf numFmtId="49" fontId="4" fillId="2" borderId="20" xfId="13" applyNumberFormat="1" applyFont="1" applyFill="1" applyBorder="1" applyAlignment="1" applyProtection="1">
      <alignment horizontal="center" vertical="center"/>
      <protection locked="0"/>
    </xf>
    <xf numFmtId="49" fontId="4" fillId="2" borderId="7" xfId="13" applyNumberFormat="1" applyFont="1" applyFill="1" applyBorder="1" applyAlignment="1" applyProtection="1">
      <alignment horizontal="center" vertical="center"/>
      <protection locked="0"/>
    </xf>
    <xf numFmtId="49" fontId="4" fillId="2" borderId="17" xfId="13" applyNumberFormat="1" applyFont="1" applyFill="1" applyBorder="1" applyAlignment="1" applyProtection="1">
      <alignment horizontal="center" vertical="center"/>
      <protection locked="0"/>
    </xf>
    <xf numFmtId="49" fontId="4" fillId="2" borderId="12" xfId="13" applyNumberFormat="1" applyFont="1" applyFill="1" applyBorder="1" applyAlignment="1" applyProtection="1">
      <alignment horizontal="center" vertical="center"/>
      <protection locked="0"/>
    </xf>
    <xf numFmtId="49" fontId="4" fillId="2" borderId="54" xfId="13" applyNumberFormat="1" applyFont="1" applyFill="1" applyBorder="1" applyAlignment="1" applyProtection="1">
      <alignment horizontal="center" vertical="center"/>
      <protection locked="0"/>
    </xf>
    <xf numFmtId="49" fontId="4" fillId="2" borderId="68" xfId="13" applyNumberFormat="1" applyFont="1" applyFill="1" applyBorder="1" applyAlignment="1" applyProtection="1">
      <alignment horizontal="center" vertical="center"/>
      <protection locked="0"/>
    </xf>
    <xf numFmtId="0" fontId="0" fillId="0" borderId="0" xfId="0" applyAlignment="1">
      <alignment vertical="center" wrapText="1"/>
    </xf>
    <xf numFmtId="0" fontId="26" fillId="0" borderId="0" xfId="0" applyFont="1" applyAlignment="1">
      <alignment vertical="center" wrapText="1"/>
    </xf>
    <xf numFmtId="49" fontId="4" fillId="2" borderId="5" xfId="13" applyNumberFormat="1" applyFont="1" applyFill="1" applyBorder="1" applyAlignment="1" applyProtection="1">
      <alignment horizontal="left" vertical="center"/>
      <protection locked="0"/>
    </xf>
    <xf numFmtId="49" fontId="4" fillId="2" borderId="10" xfId="0" applyNumberFormat="1" applyFont="1" applyFill="1" applyBorder="1" applyAlignment="1" applyProtection="1">
      <alignment horizontal="left" vertical="center"/>
      <protection locked="0"/>
    </xf>
    <xf numFmtId="38" fontId="4" fillId="2" borderId="13" xfId="2" applyNumberFormat="1" applyFont="1" applyFill="1" applyBorder="1" applyAlignment="1" applyProtection="1">
      <alignment horizontal="right" vertical="center"/>
      <protection locked="0"/>
    </xf>
    <xf numFmtId="38" fontId="4" fillId="2" borderId="57" xfId="2" applyNumberFormat="1" applyFont="1" applyFill="1" applyBorder="1" applyAlignment="1" applyProtection="1">
      <alignment horizontal="right" vertical="center"/>
      <protection locked="0"/>
    </xf>
    <xf numFmtId="38" fontId="4" fillId="2" borderId="8" xfId="2" applyNumberFormat="1" applyFont="1" applyFill="1" applyBorder="1" applyAlignment="1" applyProtection="1">
      <alignment horizontal="right" vertical="center"/>
      <protection locked="0"/>
    </xf>
    <xf numFmtId="49" fontId="4" fillId="2" borderId="1" xfId="13" applyNumberFormat="1" applyFont="1" applyFill="1" applyBorder="1" applyAlignment="1" applyProtection="1">
      <alignment horizontal="left" vertical="center"/>
      <protection locked="0"/>
    </xf>
    <xf numFmtId="49" fontId="4" fillId="2" borderId="10" xfId="13" applyNumberFormat="1" applyFont="1" applyFill="1" applyBorder="1" applyAlignment="1" applyProtection="1">
      <alignment horizontal="left" vertical="center"/>
      <protection locked="0"/>
    </xf>
    <xf numFmtId="49" fontId="18" fillId="2" borderId="11" xfId="0" applyNumberFormat="1" applyFont="1" applyFill="1" applyBorder="1" applyAlignment="1" applyProtection="1">
      <alignment horizontal="left" vertical="center"/>
      <protection locked="0"/>
    </xf>
    <xf numFmtId="49" fontId="18" fillId="2" borderId="16" xfId="0" applyNumberFormat="1" applyFont="1" applyFill="1" applyBorder="1" applyAlignment="1" applyProtection="1">
      <alignment horizontal="left" vertical="center"/>
      <protection locked="0"/>
    </xf>
    <xf numFmtId="49" fontId="4" fillId="2" borderId="1" xfId="13" applyNumberFormat="1" applyFont="1" applyFill="1" applyBorder="1" applyAlignment="1" applyProtection="1">
      <alignment horizontal="center" vertical="center"/>
      <protection locked="0"/>
    </xf>
    <xf numFmtId="49" fontId="18" fillId="2" borderId="4" xfId="2" applyNumberFormat="1" applyFont="1" applyFill="1" applyBorder="1" applyAlignment="1" applyProtection="1">
      <alignment horizontal="left" vertical="center"/>
      <protection locked="0"/>
    </xf>
    <xf numFmtId="14" fontId="4" fillId="2" borderId="5" xfId="2" applyNumberFormat="1" applyFont="1" applyFill="1" applyBorder="1" applyAlignment="1" applyProtection="1">
      <alignment horizontal="left" vertical="center"/>
      <protection locked="0"/>
    </xf>
    <xf numFmtId="14" fontId="4" fillId="2" borderId="71" xfId="2" applyNumberFormat="1" applyFont="1" applyFill="1" applyBorder="1" applyAlignment="1" applyProtection="1">
      <alignment horizontal="left" vertical="center"/>
      <protection locked="0"/>
    </xf>
    <xf numFmtId="49" fontId="18" fillId="2" borderId="9" xfId="2" applyNumberFormat="1" applyFont="1" applyFill="1" applyBorder="1" applyAlignment="1" applyProtection="1">
      <alignment horizontal="left" vertical="center"/>
      <protection locked="0"/>
    </xf>
    <xf numFmtId="14" fontId="4" fillId="2" borderId="10" xfId="2" applyNumberFormat="1" applyFont="1" applyFill="1" applyBorder="1" applyAlignment="1" applyProtection="1">
      <alignment horizontal="left" vertical="center"/>
      <protection locked="0"/>
    </xf>
    <xf numFmtId="14" fontId="4" fillId="2" borderId="72" xfId="2" applyNumberFormat="1" applyFont="1" applyFill="1" applyBorder="1" applyAlignment="1" applyProtection="1">
      <alignment horizontal="left" vertical="center"/>
      <protection locked="0"/>
    </xf>
    <xf numFmtId="49" fontId="18" fillId="2" borderId="14" xfId="2" applyNumberFormat="1" applyFont="1" applyFill="1" applyBorder="1" applyAlignment="1" applyProtection="1">
      <alignment horizontal="left" vertical="center"/>
      <protection locked="0"/>
    </xf>
    <xf numFmtId="14" fontId="4" fillId="2" borderId="15" xfId="2" applyNumberFormat="1" applyFont="1" applyFill="1" applyBorder="1" applyAlignment="1" applyProtection="1">
      <alignment horizontal="left" vertical="center"/>
      <protection locked="0"/>
    </xf>
    <xf numFmtId="14" fontId="4" fillId="2" borderId="73" xfId="2" applyNumberFormat="1" applyFont="1" applyFill="1" applyBorder="1" applyAlignment="1" applyProtection="1">
      <alignment horizontal="left" vertical="center"/>
      <protection locked="0"/>
    </xf>
    <xf numFmtId="49" fontId="18" fillId="2" borderId="58" xfId="0" applyNumberFormat="1" applyFont="1" applyFill="1" applyBorder="1" applyAlignment="1" applyProtection="1">
      <alignment horizontal="left" vertical="center"/>
      <protection locked="0"/>
    </xf>
    <xf numFmtId="49" fontId="18" fillId="2" borderId="27" xfId="0" applyNumberFormat="1" applyFont="1" applyFill="1" applyBorder="1" applyAlignment="1" applyProtection="1">
      <alignment horizontal="left" vertical="center"/>
      <protection locked="0"/>
    </xf>
    <xf numFmtId="14" fontId="18" fillId="2" borderId="58" xfId="0" applyNumberFormat="1" applyFont="1" applyFill="1" applyBorder="1" applyAlignment="1" applyProtection="1">
      <alignment horizontal="left" vertical="center"/>
      <protection locked="0"/>
    </xf>
    <xf numFmtId="49" fontId="18" fillId="2" borderId="58" xfId="0" applyNumberFormat="1" applyFont="1" applyFill="1" applyBorder="1" applyAlignment="1" applyProtection="1">
      <alignment horizontal="left" vertical="center" shrinkToFit="1"/>
      <protection locked="0"/>
    </xf>
    <xf numFmtId="14" fontId="18" fillId="2" borderId="59" xfId="0" applyNumberFormat="1" applyFont="1" applyFill="1" applyBorder="1" applyAlignment="1" applyProtection="1">
      <alignment horizontal="left" vertical="center"/>
      <protection locked="0"/>
    </xf>
    <xf numFmtId="49" fontId="18" fillId="2" borderId="59" xfId="0" applyNumberFormat="1" applyFont="1" applyFill="1" applyBorder="1" applyAlignment="1" applyProtection="1">
      <alignment horizontal="left" vertical="center" shrinkToFit="1"/>
      <protection locked="0"/>
    </xf>
    <xf numFmtId="14" fontId="18" fillId="2" borderId="60" xfId="0" applyNumberFormat="1" applyFont="1" applyFill="1" applyBorder="1" applyAlignment="1" applyProtection="1">
      <alignment horizontal="left" vertical="center"/>
      <protection locked="0"/>
    </xf>
    <xf numFmtId="49" fontId="18" fillId="2" borderId="60" xfId="0" applyNumberFormat="1" applyFont="1" applyFill="1" applyBorder="1" applyAlignment="1" applyProtection="1">
      <alignment horizontal="left" vertical="center" shrinkToFit="1"/>
      <protection locked="0"/>
    </xf>
    <xf numFmtId="49" fontId="4" fillId="2" borderId="2" xfId="13" applyNumberFormat="1" applyFont="1" applyFill="1" applyBorder="1" applyAlignment="1" applyProtection="1">
      <alignment horizontal="left" vertical="center"/>
      <protection locked="0"/>
    </xf>
    <xf numFmtId="49" fontId="4" fillId="2" borderId="3" xfId="13" applyNumberFormat="1" applyFont="1" applyFill="1" applyBorder="1" applyAlignment="1" applyProtection="1">
      <alignment horizontal="left" vertical="center"/>
      <protection locked="0"/>
    </xf>
    <xf numFmtId="38" fontId="4" fillId="2" borderId="19" xfId="1" applyNumberFormat="1" applyFont="1" applyFill="1" applyBorder="1" applyAlignment="1" applyProtection="1">
      <alignment horizontal="right" vertical="center"/>
      <protection locked="0"/>
    </xf>
    <xf numFmtId="178" fontId="4" fillId="2" borderId="11" xfId="1" applyNumberFormat="1" applyFont="1" applyFill="1" applyBorder="1" applyAlignment="1" applyProtection="1">
      <alignment horizontal="right" vertical="center"/>
      <protection locked="0"/>
    </xf>
    <xf numFmtId="178" fontId="4" fillId="2" borderId="12" xfId="1" applyNumberFormat="1" applyFont="1" applyFill="1" applyBorder="1" applyAlignment="1" applyProtection="1">
      <alignment horizontal="right" vertical="center"/>
      <protection locked="0"/>
    </xf>
    <xf numFmtId="38" fontId="4" fillId="2" borderId="10" xfId="1" applyNumberFormat="1" applyFont="1" applyFill="1" applyBorder="1" applyAlignment="1" applyProtection="1">
      <alignment horizontal="right" vertical="center"/>
      <protection locked="0"/>
    </xf>
    <xf numFmtId="38" fontId="4" fillId="2" borderId="11" xfId="1" applyNumberFormat="1" applyFont="1" applyFill="1" applyBorder="1" applyAlignment="1" applyProtection="1">
      <alignment horizontal="right" vertical="center"/>
      <protection locked="0"/>
    </xf>
    <xf numFmtId="38" fontId="4" fillId="2" borderId="12" xfId="1" applyNumberFormat="1" applyFont="1" applyFill="1" applyBorder="1" applyAlignment="1" applyProtection="1">
      <alignment horizontal="right" vertical="center"/>
      <protection locked="0"/>
    </xf>
    <xf numFmtId="38" fontId="4" fillId="2" borderId="13" xfId="1" applyNumberFormat="1" applyFont="1" applyFill="1" applyBorder="1" applyAlignment="1" applyProtection="1">
      <alignment horizontal="right" vertical="center"/>
      <protection locked="0"/>
    </xf>
    <xf numFmtId="38" fontId="4" fillId="2" borderId="67" xfId="1" applyNumberFormat="1" applyFont="1" applyFill="1" applyBorder="1" applyAlignment="1" applyProtection="1">
      <alignment horizontal="right" vertical="center"/>
      <protection locked="0"/>
    </xf>
    <xf numFmtId="38" fontId="4" fillId="2" borderId="65" xfId="1" applyNumberFormat="1" applyFont="1" applyFill="1" applyBorder="1" applyAlignment="1" applyProtection="1">
      <alignment horizontal="right" vertical="center"/>
      <protection locked="0"/>
    </xf>
    <xf numFmtId="38" fontId="4" fillId="2" borderId="66" xfId="1" applyNumberFormat="1" applyFont="1" applyFill="1" applyBorder="1" applyAlignment="1" applyProtection="1">
      <alignment horizontal="right" vertical="center"/>
      <protection locked="0"/>
    </xf>
    <xf numFmtId="38" fontId="4" fillId="2" borderId="63" xfId="1" applyNumberFormat="1" applyFont="1" applyFill="1" applyBorder="1" applyAlignment="1" applyProtection="1">
      <alignment horizontal="right" vertical="center"/>
      <protection locked="0"/>
    </xf>
    <xf numFmtId="38" fontId="4" fillId="2" borderId="64" xfId="1" applyNumberFormat="1" applyFont="1" applyFill="1" applyBorder="1" applyAlignment="1" applyProtection="1">
      <alignment horizontal="right" vertical="center"/>
      <protection locked="0"/>
    </xf>
    <xf numFmtId="49" fontId="4" fillId="2" borderId="15" xfId="8" applyNumberFormat="1" applyFont="1" applyFill="1" applyBorder="1" applyAlignment="1" applyProtection="1">
      <alignment horizontal="left" vertical="center"/>
      <protection locked="0"/>
    </xf>
    <xf numFmtId="38" fontId="4" fillId="2" borderId="57" xfId="8" applyFont="1" applyFill="1" applyBorder="1" applyAlignment="1" applyProtection="1">
      <alignment horizontal="left" vertical="center"/>
      <protection locked="0"/>
    </xf>
    <xf numFmtId="49" fontId="4" fillId="2" borderId="10" xfId="13" applyNumberFormat="1" applyFont="1" applyFill="1" applyBorder="1" applyAlignment="1" applyProtection="1">
      <alignment horizontal="left" vertical="center"/>
      <protection locked="0"/>
    </xf>
    <xf numFmtId="0" fontId="4" fillId="2" borderId="13" xfId="13" applyFont="1" applyFill="1" applyBorder="1" applyAlignment="1" applyProtection="1">
      <alignment horizontal="left" vertical="center"/>
      <protection locked="0"/>
    </xf>
    <xf numFmtId="49" fontId="4" fillId="2" borderId="15" xfId="13" applyNumberFormat="1" applyFont="1" applyFill="1" applyBorder="1" applyAlignment="1" applyProtection="1">
      <alignment horizontal="left" vertical="center"/>
      <protection locked="0"/>
    </xf>
    <xf numFmtId="0" fontId="4" fillId="2" borderId="57" xfId="13" applyFont="1" applyFill="1" applyBorder="1" applyAlignment="1" applyProtection="1">
      <alignment horizontal="left" vertical="center"/>
      <protection locked="0"/>
    </xf>
    <xf numFmtId="49" fontId="18" fillId="2" borderId="10" xfId="0" applyNumberFormat="1" applyFont="1" applyFill="1" applyBorder="1" applyAlignment="1" applyProtection="1">
      <alignment horizontal="left" vertical="center" shrinkToFit="1"/>
      <protection locked="0"/>
    </xf>
    <xf numFmtId="49" fontId="18" fillId="2" borderId="11" xfId="0" applyNumberFormat="1" applyFont="1" applyFill="1" applyBorder="1" applyAlignment="1" applyProtection="1">
      <alignment horizontal="left" vertical="center" shrinkToFit="1"/>
      <protection locked="0"/>
    </xf>
    <xf numFmtId="49" fontId="18" fillId="2" borderId="12" xfId="0" applyNumberFormat="1" applyFont="1" applyFill="1" applyBorder="1" applyAlignment="1" applyProtection="1">
      <alignment horizontal="left" vertical="center" shrinkToFit="1"/>
      <protection locked="0"/>
    </xf>
    <xf numFmtId="49" fontId="4" fillId="2" borderId="10" xfId="0" applyNumberFormat="1" applyFont="1" applyFill="1" applyBorder="1" applyAlignment="1" applyProtection="1">
      <alignment horizontal="left" vertical="center"/>
      <protection locked="0"/>
    </xf>
    <xf numFmtId="49" fontId="4" fillId="2" borderId="11" xfId="0" applyNumberFormat="1" applyFont="1" applyFill="1" applyBorder="1" applyAlignment="1" applyProtection="1">
      <alignment horizontal="left" vertical="center"/>
      <protection locked="0"/>
    </xf>
    <xf numFmtId="49" fontId="4" fillId="2" borderId="13" xfId="0" applyNumberFormat="1" applyFont="1" applyFill="1" applyBorder="1" applyAlignment="1" applyProtection="1">
      <alignment horizontal="left" vertical="center"/>
      <protection locked="0"/>
    </xf>
    <xf numFmtId="38" fontId="7" fillId="5" borderId="31" xfId="8" applyFont="1" applyFill="1" applyBorder="1" applyAlignment="1" applyProtection="1">
      <alignment horizontal="left" vertical="center"/>
    </xf>
    <xf numFmtId="38" fontId="7" fillId="5" borderId="32" xfId="8" applyFont="1" applyFill="1" applyBorder="1" applyAlignment="1" applyProtection="1">
      <alignment horizontal="left" vertical="center"/>
    </xf>
    <xf numFmtId="38" fontId="7" fillId="5" borderId="38" xfId="8" applyFont="1" applyFill="1" applyBorder="1" applyAlignment="1" applyProtection="1">
      <alignment horizontal="left" vertical="center"/>
    </xf>
    <xf numFmtId="38" fontId="7" fillId="5" borderId="36" xfId="8" applyFont="1" applyFill="1" applyBorder="1" applyAlignment="1" applyProtection="1">
      <alignment horizontal="left" vertical="center"/>
    </xf>
    <xf numFmtId="14" fontId="4" fillId="2" borderId="10" xfId="13" applyNumberFormat="1" applyFont="1" applyFill="1" applyBorder="1" applyAlignment="1" applyProtection="1">
      <alignment horizontal="left" vertical="center"/>
      <protection locked="0"/>
    </xf>
    <xf numFmtId="0" fontId="4" fillId="2" borderId="12" xfId="13" applyFont="1" applyFill="1" applyBorder="1" applyAlignment="1" applyProtection="1">
      <alignment horizontal="left" vertical="center"/>
      <protection locked="0"/>
    </xf>
    <xf numFmtId="49" fontId="4" fillId="2" borderId="22" xfId="13" applyNumberFormat="1" applyFont="1" applyFill="1" applyBorder="1" applyAlignment="1" applyProtection="1">
      <alignment horizontal="left" vertical="center"/>
      <protection locked="0"/>
    </xf>
    <xf numFmtId="49" fontId="4" fillId="2" borderId="37" xfId="13" applyNumberFormat="1" applyFont="1" applyFill="1" applyBorder="1" applyAlignment="1" applyProtection="1">
      <alignment horizontal="left" vertical="center"/>
      <protection locked="0"/>
    </xf>
    <xf numFmtId="49" fontId="4" fillId="2" borderId="43" xfId="13" applyNumberFormat="1" applyFont="1" applyFill="1" applyBorder="1" applyAlignment="1" applyProtection="1">
      <alignment horizontal="left" vertical="center"/>
      <protection locked="0"/>
    </xf>
    <xf numFmtId="14" fontId="4" fillId="2" borderId="10" xfId="0" applyNumberFormat="1" applyFont="1" applyFill="1" applyBorder="1" applyAlignment="1" applyProtection="1">
      <alignment horizontal="left" vertical="center"/>
      <protection locked="0"/>
    </xf>
    <xf numFmtId="49" fontId="4" fillId="2" borderId="12" xfId="0" applyNumberFormat="1" applyFont="1" applyFill="1" applyBorder="1" applyAlignment="1" applyProtection="1">
      <alignment horizontal="left" vertical="center"/>
      <protection locked="0"/>
    </xf>
    <xf numFmtId="49" fontId="4" fillId="2" borderId="22" xfId="8" applyNumberFormat="1" applyFont="1" applyFill="1" applyBorder="1" applyAlignment="1" applyProtection="1">
      <alignment horizontal="left" vertical="center"/>
      <protection locked="0"/>
    </xf>
    <xf numFmtId="49" fontId="4" fillId="2" borderId="37" xfId="8" applyNumberFormat="1" applyFont="1" applyFill="1" applyBorder="1" applyAlignment="1" applyProtection="1">
      <alignment horizontal="left" vertical="center"/>
      <protection locked="0"/>
    </xf>
    <xf numFmtId="49" fontId="4" fillId="2" borderId="43" xfId="8" applyNumberFormat="1" applyFont="1" applyFill="1" applyBorder="1" applyAlignment="1" applyProtection="1">
      <alignment horizontal="left" vertical="center"/>
      <protection locked="0"/>
    </xf>
    <xf numFmtId="14" fontId="4" fillId="2" borderId="1" xfId="13" applyNumberFormat="1" applyFont="1" applyFill="1" applyBorder="1" applyAlignment="1" applyProtection="1">
      <alignment horizontal="left" vertical="center"/>
      <protection locked="0"/>
    </xf>
    <xf numFmtId="38" fontId="4" fillId="2" borderId="20" xfId="13" applyNumberFormat="1" applyFont="1" applyFill="1" applyBorder="1" applyAlignment="1" applyProtection="1">
      <alignment horizontal="left" vertical="center"/>
      <protection locked="0"/>
    </xf>
    <xf numFmtId="14" fontId="4" fillId="2" borderId="5" xfId="13" applyNumberFormat="1" applyFont="1" applyFill="1" applyBorder="1" applyAlignment="1" applyProtection="1">
      <alignment horizontal="left" vertical="center"/>
      <protection locked="0"/>
    </xf>
    <xf numFmtId="0" fontId="4" fillId="2" borderId="7" xfId="13" applyFont="1" applyFill="1" applyBorder="1" applyAlignment="1" applyProtection="1">
      <alignment horizontal="left" vertical="center"/>
      <protection locked="0"/>
    </xf>
    <xf numFmtId="38" fontId="4" fillId="2" borderId="18" xfId="0" applyNumberFormat="1" applyFont="1" applyFill="1" applyBorder="1" applyAlignment="1" applyProtection="1">
      <alignment horizontal="right" vertical="center"/>
      <protection locked="0"/>
    </xf>
    <xf numFmtId="38" fontId="4" fillId="2" borderId="6" xfId="0" applyNumberFormat="1" applyFont="1" applyFill="1" applyBorder="1" applyAlignment="1" applyProtection="1">
      <alignment horizontal="right" vertical="center"/>
      <protection locked="0"/>
    </xf>
    <xf numFmtId="38" fontId="4" fillId="2" borderId="8" xfId="0" applyNumberFormat="1" applyFont="1" applyFill="1" applyBorder="1" applyAlignment="1" applyProtection="1">
      <alignment horizontal="right" vertical="center"/>
      <protection locked="0"/>
    </xf>
    <xf numFmtId="38" fontId="4" fillId="2" borderId="19" xfId="0" applyNumberFormat="1" applyFont="1" applyFill="1" applyBorder="1" applyAlignment="1" applyProtection="1">
      <alignment horizontal="right" vertical="center"/>
      <protection locked="0"/>
    </xf>
    <xf numFmtId="38" fontId="4" fillId="2" borderId="11" xfId="0" applyNumberFormat="1" applyFont="1" applyFill="1" applyBorder="1" applyAlignment="1" applyProtection="1">
      <alignment horizontal="right" vertical="center"/>
      <protection locked="0"/>
    </xf>
    <xf numFmtId="38" fontId="4" fillId="2" borderId="13" xfId="0" applyNumberFormat="1" applyFont="1" applyFill="1" applyBorder="1" applyAlignment="1" applyProtection="1">
      <alignment horizontal="right" vertical="center"/>
      <protection locked="0"/>
    </xf>
    <xf numFmtId="38" fontId="4" fillId="2" borderId="62" xfId="0" applyNumberFormat="1" applyFont="1" applyFill="1" applyBorder="1" applyAlignment="1" applyProtection="1">
      <alignment horizontal="right" vertical="center"/>
      <protection locked="0"/>
    </xf>
    <xf numFmtId="38" fontId="4" fillId="2" borderId="16" xfId="0" applyNumberFormat="1" applyFont="1" applyFill="1" applyBorder="1" applyAlignment="1" applyProtection="1">
      <alignment horizontal="right" vertical="center"/>
      <protection locked="0"/>
    </xf>
    <xf numFmtId="38" fontId="4" fillId="2" borderId="57" xfId="0" applyNumberFormat="1" applyFont="1" applyFill="1" applyBorder="1" applyAlignment="1" applyProtection="1">
      <alignment horizontal="right" vertical="center"/>
      <protection locked="0"/>
    </xf>
    <xf numFmtId="49" fontId="4" fillId="2" borderId="22" xfId="13" applyNumberFormat="1" applyFont="1" applyFill="1" applyBorder="1" applyAlignment="1" applyProtection="1">
      <alignment horizontal="center" vertical="center"/>
      <protection locked="0"/>
    </xf>
    <xf numFmtId="49" fontId="4" fillId="2" borderId="37" xfId="13" applyNumberFormat="1" applyFont="1" applyFill="1" applyBorder="1" applyAlignment="1" applyProtection="1">
      <alignment horizontal="center" vertical="center"/>
      <protection locked="0"/>
    </xf>
    <xf numFmtId="49" fontId="4" fillId="2" borderId="43" xfId="13" applyNumberFormat="1" applyFont="1" applyFill="1" applyBorder="1" applyAlignment="1" applyProtection="1">
      <alignment horizontal="center" vertical="center"/>
      <protection locked="0"/>
    </xf>
    <xf numFmtId="49" fontId="4" fillId="2" borderId="15" xfId="0" applyNumberFormat="1" applyFont="1" applyFill="1" applyBorder="1" applyAlignment="1" applyProtection="1">
      <alignment horizontal="left" vertical="center"/>
      <protection locked="0"/>
    </xf>
    <xf numFmtId="49" fontId="4" fillId="2" borderId="16" xfId="0" applyNumberFormat="1" applyFont="1" applyFill="1" applyBorder="1" applyAlignment="1" applyProtection="1">
      <alignment horizontal="left" vertical="center"/>
      <protection locked="0"/>
    </xf>
    <xf numFmtId="49" fontId="4" fillId="2" borderId="57" xfId="0" applyNumberFormat="1" applyFont="1" applyFill="1" applyBorder="1" applyAlignment="1" applyProtection="1">
      <alignment horizontal="left" vertical="center"/>
      <protection locked="0"/>
    </xf>
    <xf numFmtId="49" fontId="18" fillId="2" borderId="15" xfId="0" applyNumberFormat="1" applyFont="1" applyFill="1" applyBorder="1" applyAlignment="1" applyProtection="1">
      <alignment horizontal="left" vertical="center" shrinkToFit="1"/>
      <protection locked="0"/>
    </xf>
    <xf numFmtId="49" fontId="18" fillId="2" borderId="16" xfId="0" applyNumberFormat="1" applyFont="1" applyFill="1" applyBorder="1" applyAlignment="1" applyProtection="1">
      <alignment horizontal="left" vertical="center" shrinkToFit="1"/>
      <protection locked="0"/>
    </xf>
    <xf numFmtId="49" fontId="18" fillId="2" borderId="17" xfId="0" applyNumberFormat="1" applyFont="1" applyFill="1" applyBorder="1" applyAlignment="1" applyProtection="1">
      <alignment horizontal="left" vertical="center" shrinkToFit="1"/>
      <protection locked="0"/>
    </xf>
    <xf numFmtId="49" fontId="18" fillId="2" borderId="10" xfId="0" applyNumberFormat="1" applyFont="1" applyFill="1" applyBorder="1" applyAlignment="1" applyProtection="1">
      <alignment horizontal="left" vertical="center"/>
      <protection locked="0"/>
    </xf>
    <xf numFmtId="49" fontId="18" fillId="2" borderId="11" xfId="0" applyNumberFormat="1" applyFont="1" applyFill="1" applyBorder="1" applyAlignment="1" applyProtection="1">
      <alignment horizontal="left" vertical="center"/>
      <protection locked="0"/>
    </xf>
    <xf numFmtId="49" fontId="18" fillId="2" borderId="12" xfId="0" applyNumberFormat="1" applyFont="1" applyFill="1" applyBorder="1" applyAlignment="1" applyProtection="1">
      <alignment horizontal="left" vertical="center"/>
      <protection locked="0"/>
    </xf>
    <xf numFmtId="49" fontId="18" fillId="2" borderId="5" xfId="2" applyNumberFormat="1" applyFont="1" applyFill="1" applyBorder="1" applyAlignment="1" applyProtection="1">
      <alignment horizontal="left" vertical="center" wrapText="1"/>
      <protection locked="0"/>
    </xf>
    <xf numFmtId="49" fontId="18" fillId="2" borderId="6" xfId="2" applyNumberFormat="1" applyFont="1" applyFill="1" applyBorder="1" applyAlignment="1" applyProtection="1">
      <alignment horizontal="left" vertical="center" wrapText="1"/>
      <protection locked="0"/>
    </xf>
    <xf numFmtId="49" fontId="18" fillId="2" borderId="7" xfId="2" applyNumberFormat="1" applyFont="1" applyFill="1" applyBorder="1" applyAlignment="1" applyProtection="1">
      <alignment horizontal="left" vertical="center" wrapText="1"/>
      <protection locked="0"/>
    </xf>
    <xf numFmtId="49" fontId="4" fillId="2" borderId="5" xfId="2" applyNumberFormat="1" applyFont="1" applyFill="1" applyBorder="1" applyAlignment="1" applyProtection="1">
      <alignment horizontal="left" vertical="center" wrapText="1"/>
      <protection locked="0"/>
    </xf>
    <xf numFmtId="49" fontId="4" fillId="2" borderId="6" xfId="2" applyNumberFormat="1" applyFont="1" applyFill="1" applyBorder="1" applyAlignment="1" applyProtection="1">
      <alignment horizontal="left" vertical="center" wrapText="1"/>
      <protection locked="0"/>
    </xf>
    <xf numFmtId="49" fontId="4" fillId="2" borderId="7" xfId="2" applyNumberFormat="1" applyFont="1" applyFill="1" applyBorder="1" applyAlignment="1" applyProtection="1">
      <alignment horizontal="left" vertical="center" wrapText="1"/>
      <protection locked="0"/>
    </xf>
    <xf numFmtId="38" fontId="4" fillId="2" borderId="5" xfId="2" applyNumberFormat="1" applyFont="1" applyFill="1" applyBorder="1" applyAlignment="1" applyProtection="1">
      <alignment horizontal="right" vertical="center"/>
      <protection locked="0"/>
    </xf>
    <xf numFmtId="38" fontId="4" fillId="2" borderId="7" xfId="2" applyNumberFormat="1" applyFont="1" applyFill="1" applyBorder="1" applyAlignment="1" applyProtection="1">
      <alignment horizontal="right" vertical="center"/>
      <protection locked="0"/>
    </xf>
    <xf numFmtId="49" fontId="18" fillId="2" borderId="10" xfId="2" applyNumberFormat="1" applyFont="1" applyFill="1" applyBorder="1" applyAlignment="1" applyProtection="1">
      <alignment horizontal="left" vertical="center" wrapText="1"/>
      <protection locked="0"/>
    </xf>
    <xf numFmtId="49" fontId="18" fillId="2" borderId="12" xfId="2" applyNumberFormat="1" applyFont="1" applyFill="1" applyBorder="1" applyAlignment="1" applyProtection="1">
      <alignment horizontal="left" vertical="center" wrapText="1"/>
      <protection locked="0"/>
    </xf>
    <xf numFmtId="49" fontId="18" fillId="2" borderId="11" xfId="2" applyNumberFormat="1" applyFont="1" applyFill="1" applyBorder="1" applyAlignment="1" applyProtection="1">
      <alignment horizontal="left" vertical="center" wrapText="1"/>
      <protection locked="0"/>
    </xf>
    <xf numFmtId="49" fontId="4" fillId="2" borderId="10" xfId="2" applyNumberFormat="1" applyFont="1" applyFill="1" applyBorder="1" applyAlignment="1" applyProtection="1">
      <alignment horizontal="left" vertical="center" wrapText="1"/>
      <protection locked="0"/>
    </xf>
    <xf numFmtId="49" fontId="4" fillId="2" borderId="11" xfId="2" applyNumberFormat="1" applyFont="1" applyFill="1" applyBorder="1" applyAlignment="1" applyProtection="1">
      <alignment horizontal="left" vertical="center" wrapText="1"/>
      <protection locked="0"/>
    </xf>
    <xf numFmtId="49" fontId="4" fillId="2" borderId="12" xfId="2" applyNumberFormat="1" applyFont="1" applyFill="1" applyBorder="1" applyAlignment="1" applyProtection="1">
      <alignment horizontal="left" vertical="center" wrapText="1"/>
      <protection locked="0"/>
    </xf>
    <xf numFmtId="38" fontId="4" fillId="2" borderId="10" xfId="2" applyNumberFormat="1" applyFont="1" applyFill="1" applyBorder="1" applyAlignment="1" applyProtection="1">
      <alignment horizontal="right" vertical="center"/>
      <protection locked="0"/>
    </xf>
    <xf numFmtId="38" fontId="4" fillId="2" borderId="12" xfId="2" applyNumberFormat="1" applyFont="1" applyFill="1" applyBorder="1" applyAlignment="1" applyProtection="1">
      <alignment horizontal="right" vertical="center"/>
      <protection locked="0"/>
    </xf>
    <xf numFmtId="49" fontId="18" fillId="2" borderId="15" xfId="2" applyNumberFormat="1" applyFont="1" applyFill="1" applyBorder="1" applyAlignment="1" applyProtection="1">
      <alignment horizontal="left" vertical="center" wrapText="1"/>
      <protection locked="0"/>
    </xf>
    <xf numFmtId="49" fontId="18" fillId="2" borderId="17" xfId="2" applyNumberFormat="1" applyFont="1" applyFill="1" applyBorder="1" applyAlignment="1" applyProtection="1">
      <alignment horizontal="left" vertical="center" wrapText="1"/>
      <protection locked="0"/>
    </xf>
    <xf numFmtId="49" fontId="18" fillId="2" borderId="16" xfId="2" applyNumberFormat="1" applyFont="1" applyFill="1" applyBorder="1" applyAlignment="1" applyProtection="1">
      <alignment horizontal="left" vertical="center" wrapText="1"/>
      <protection locked="0"/>
    </xf>
    <xf numFmtId="49" fontId="4" fillId="2" borderId="15" xfId="2" applyNumberFormat="1" applyFont="1" applyFill="1" applyBorder="1" applyAlignment="1" applyProtection="1">
      <alignment horizontal="left" vertical="center" wrapText="1"/>
      <protection locked="0"/>
    </xf>
    <xf numFmtId="49" fontId="4" fillId="2" borderId="16" xfId="2" applyNumberFormat="1" applyFont="1" applyFill="1" applyBorder="1" applyAlignment="1" applyProtection="1">
      <alignment horizontal="left" vertical="center" wrapText="1"/>
      <protection locked="0"/>
    </xf>
    <xf numFmtId="49" fontId="4" fillId="2" borderId="17" xfId="2" applyNumberFormat="1" applyFont="1" applyFill="1" applyBorder="1" applyAlignment="1" applyProtection="1">
      <alignment horizontal="left" vertical="center" wrapText="1"/>
      <protection locked="0"/>
    </xf>
    <xf numFmtId="49" fontId="4" fillId="2" borderId="5" xfId="0" applyNumberFormat="1" applyFont="1" applyFill="1" applyBorder="1" applyAlignment="1" applyProtection="1">
      <alignment horizontal="left" vertical="center"/>
      <protection locked="0"/>
    </xf>
    <xf numFmtId="49" fontId="4" fillId="2" borderId="6" xfId="0" applyNumberFormat="1"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49" fontId="18" fillId="2" borderId="5" xfId="0" applyNumberFormat="1" applyFont="1" applyFill="1" applyBorder="1" applyAlignment="1" applyProtection="1">
      <alignment horizontal="left" vertical="center" shrinkToFit="1"/>
      <protection locked="0"/>
    </xf>
    <xf numFmtId="49" fontId="18" fillId="2" borderId="6" xfId="0" applyNumberFormat="1" applyFont="1" applyFill="1" applyBorder="1" applyAlignment="1" applyProtection="1">
      <alignment horizontal="left" vertical="center" shrinkToFit="1"/>
      <protection locked="0"/>
    </xf>
    <xf numFmtId="49" fontId="18" fillId="2" borderId="7" xfId="0" applyNumberFormat="1" applyFont="1" applyFill="1" applyBorder="1" applyAlignment="1" applyProtection="1">
      <alignment horizontal="left" vertical="center" shrinkToFit="1"/>
      <protection locked="0"/>
    </xf>
    <xf numFmtId="38" fontId="4" fillId="2" borderId="7" xfId="13" applyNumberFormat="1" applyFont="1" applyFill="1" applyBorder="1" applyAlignment="1" applyProtection="1">
      <alignment horizontal="left" vertical="center"/>
      <protection locked="0"/>
    </xf>
    <xf numFmtId="49" fontId="18" fillId="2" borderId="5" xfId="0" applyNumberFormat="1" applyFont="1" applyFill="1" applyBorder="1" applyAlignment="1" applyProtection="1">
      <alignment horizontal="left" vertical="center"/>
      <protection locked="0"/>
    </xf>
    <xf numFmtId="49" fontId="18" fillId="2" borderId="6" xfId="0" applyNumberFormat="1" applyFont="1" applyFill="1" applyBorder="1" applyAlignment="1" applyProtection="1">
      <alignment horizontal="left" vertical="center"/>
      <protection locked="0"/>
    </xf>
    <xf numFmtId="49" fontId="18" fillId="2" borderId="7" xfId="0" applyNumberFormat="1" applyFont="1" applyFill="1" applyBorder="1" applyAlignment="1" applyProtection="1">
      <alignment horizontal="left" vertical="center"/>
      <protection locked="0"/>
    </xf>
    <xf numFmtId="49" fontId="18" fillId="2" borderId="15" xfId="0" applyNumberFormat="1" applyFont="1" applyFill="1" applyBorder="1" applyAlignment="1" applyProtection="1">
      <alignment horizontal="left" vertical="center"/>
      <protection locked="0"/>
    </xf>
    <xf numFmtId="49" fontId="18" fillId="2" borderId="16" xfId="0" applyNumberFormat="1" applyFont="1" applyFill="1" applyBorder="1" applyAlignment="1" applyProtection="1">
      <alignment horizontal="left" vertical="center"/>
      <protection locked="0"/>
    </xf>
    <xf numFmtId="49" fontId="18" fillId="2" borderId="17" xfId="0" applyNumberFormat="1" applyFont="1" applyFill="1" applyBorder="1" applyAlignment="1" applyProtection="1">
      <alignment horizontal="left" vertical="center"/>
      <protection locked="0"/>
    </xf>
    <xf numFmtId="49" fontId="4" fillId="2" borderId="49" xfId="13" applyNumberFormat="1" applyFont="1" applyFill="1" applyBorder="1" applyAlignment="1" applyProtection="1">
      <alignment horizontal="left" vertical="center"/>
      <protection locked="0"/>
    </xf>
    <xf numFmtId="38" fontId="4" fillId="2" borderId="12" xfId="13" applyNumberFormat="1" applyFont="1" applyFill="1" applyBorder="1" applyAlignment="1" applyProtection="1">
      <alignment horizontal="left" vertical="center"/>
      <protection locked="0"/>
    </xf>
    <xf numFmtId="14" fontId="4" fillId="2" borderId="53" xfId="13" applyNumberFormat="1" applyFont="1" applyFill="1" applyBorder="1" applyAlignment="1" applyProtection="1">
      <alignment horizontal="left" vertical="center"/>
      <protection locked="0"/>
    </xf>
    <xf numFmtId="38" fontId="4" fillId="2" borderId="54" xfId="13" applyNumberFormat="1" applyFont="1" applyFill="1" applyBorder="1" applyAlignment="1" applyProtection="1">
      <alignment horizontal="left" vertical="center"/>
      <protection locked="0"/>
    </xf>
    <xf numFmtId="38" fontId="4" fillId="2" borderId="38" xfId="13" applyNumberFormat="1" applyFont="1" applyFill="1" applyBorder="1" applyAlignment="1" applyProtection="1">
      <alignment horizontal="left" vertical="center"/>
      <protection locked="0"/>
    </xf>
    <xf numFmtId="38" fontId="4" fillId="2" borderId="34" xfId="13" applyNumberFormat="1" applyFont="1" applyFill="1" applyBorder="1" applyAlignment="1" applyProtection="1">
      <alignment horizontal="left" vertical="center"/>
      <protection locked="0"/>
    </xf>
    <xf numFmtId="38" fontId="4" fillId="2" borderId="23" xfId="13" applyNumberFormat="1" applyFont="1" applyFill="1" applyBorder="1" applyAlignment="1" applyProtection="1">
      <alignment horizontal="left" vertical="center"/>
      <protection locked="0"/>
    </xf>
    <xf numFmtId="38" fontId="4" fillId="2" borderId="25" xfId="13" applyNumberFormat="1" applyFont="1" applyFill="1" applyBorder="1" applyAlignment="1" applyProtection="1">
      <alignment horizontal="left" vertical="center"/>
      <protection locked="0"/>
    </xf>
    <xf numFmtId="38" fontId="4" fillId="2" borderId="0" xfId="0" applyNumberFormat="1" applyFont="1" applyFill="1" applyAlignment="1" applyProtection="1">
      <alignment horizontal="right" vertical="center"/>
      <protection locked="0"/>
    </xf>
    <xf numFmtId="38" fontId="4" fillId="2" borderId="6" xfId="8" applyFont="1" applyFill="1" applyBorder="1" applyAlignment="1" applyProtection="1">
      <alignment horizontal="right" vertical="center"/>
      <protection locked="0"/>
    </xf>
    <xf numFmtId="38" fontId="4" fillId="2" borderId="8" xfId="8" applyFont="1" applyFill="1" applyBorder="1" applyAlignment="1" applyProtection="1">
      <alignment horizontal="right" vertical="center"/>
      <protection locked="0"/>
    </xf>
    <xf numFmtId="38" fontId="4" fillId="2" borderId="11" xfId="8" applyFont="1" applyFill="1" applyBorder="1" applyAlignment="1" applyProtection="1">
      <alignment horizontal="right" vertical="center"/>
      <protection locked="0"/>
    </xf>
    <xf numFmtId="38" fontId="4" fillId="2" borderId="13" xfId="8" applyFont="1" applyFill="1" applyBorder="1" applyAlignment="1" applyProtection="1">
      <alignment horizontal="right" vertical="center"/>
      <protection locked="0"/>
    </xf>
    <xf numFmtId="38" fontId="4" fillId="2" borderId="65" xfId="8" applyFont="1" applyFill="1" applyBorder="1" applyAlignment="1" applyProtection="1">
      <alignment horizontal="right" vertical="center"/>
      <protection locked="0"/>
    </xf>
    <xf numFmtId="38" fontId="4" fillId="2" borderId="64" xfId="8" applyFont="1" applyFill="1" applyBorder="1" applyAlignment="1" applyProtection="1">
      <alignment horizontal="right" vertical="center"/>
      <protection locked="0"/>
    </xf>
    <xf numFmtId="38" fontId="4" fillId="2" borderId="16" xfId="8" applyFont="1" applyFill="1" applyBorder="1" applyAlignment="1" applyProtection="1">
      <alignment horizontal="right" vertical="center"/>
      <protection locked="0"/>
    </xf>
    <xf numFmtId="38" fontId="4" fillId="2" borderId="57" xfId="8" applyFont="1" applyFill="1" applyBorder="1" applyAlignment="1" applyProtection="1">
      <alignment horizontal="right" vertical="center"/>
      <protection locked="0"/>
    </xf>
    <xf numFmtId="49" fontId="4" fillId="2" borderId="0" xfId="0" applyNumberFormat="1" applyFont="1" applyFill="1" applyAlignment="1" applyProtection="1">
      <alignment horizontal="left" vertical="center"/>
      <protection locked="0"/>
    </xf>
    <xf numFmtId="185" fontId="4" fillId="2" borderId="0" xfId="0" applyNumberFormat="1" applyFont="1" applyFill="1" applyAlignment="1" applyProtection="1">
      <alignment horizontal="left" vertical="center"/>
      <protection locked="0"/>
    </xf>
    <xf numFmtId="177"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38" fontId="4" fillId="2" borderId="15" xfId="2" applyNumberFormat="1" applyFont="1" applyFill="1" applyBorder="1" applyAlignment="1" applyProtection="1">
      <alignment horizontal="right" vertical="center"/>
      <protection locked="0"/>
    </xf>
    <xf numFmtId="38" fontId="4" fillId="2" borderId="17" xfId="2" applyNumberFormat="1" applyFont="1" applyFill="1" applyBorder="1" applyAlignment="1" applyProtection="1">
      <alignment horizontal="right" vertical="center"/>
      <protection locked="0"/>
    </xf>
    <xf numFmtId="14" fontId="4" fillId="2" borderId="0" xfId="0" applyNumberFormat="1" applyFont="1" applyFill="1" applyAlignment="1" applyProtection="1">
      <alignment horizontal="left" vertical="center"/>
      <protection locked="0"/>
    </xf>
    <xf numFmtId="38" fontId="4" fillId="2" borderId="18" xfId="1" applyNumberFormat="1" applyFont="1" applyFill="1" applyBorder="1" applyAlignment="1" applyProtection="1">
      <alignment horizontal="right" vertical="center"/>
      <protection locked="0"/>
    </xf>
    <xf numFmtId="178" fontId="4" fillId="2" borderId="6" xfId="1" applyNumberFormat="1" applyFont="1" applyFill="1" applyBorder="1" applyAlignment="1" applyProtection="1">
      <alignment horizontal="right" vertical="center"/>
      <protection locked="0"/>
    </xf>
    <xf numFmtId="178" fontId="4" fillId="2" borderId="7" xfId="1" applyNumberFormat="1" applyFont="1" applyFill="1" applyBorder="1" applyAlignment="1" applyProtection="1">
      <alignment horizontal="right" vertical="center"/>
      <protection locked="0"/>
    </xf>
    <xf numFmtId="38" fontId="4" fillId="2" borderId="5" xfId="1" applyNumberFormat="1" applyFont="1" applyFill="1" applyBorder="1" applyAlignment="1" applyProtection="1">
      <alignment horizontal="right" vertical="center"/>
      <protection locked="0"/>
    </xf>
    <xf numFmtId="38" fontId="4" fillId="2" borderId="6" xfId="1" applyNumberFormat="1" applyFont="1" applyFill="1" applyBorder="1" applyAlignment="1" applyProtection="1">
      <alignment horizontal="right" vertical="center"/>
      <protection locked="0"/>
    </xf>
    <xf numFmtId="38" fontId="4" fillId="2" borderId="7" xfId="1" applyNumberFormat="1" applyFont="1" applyFill="1" applyBorder="1" applyAlignment="1" applyProtection="1">
      <alignment horizontal="right" vertical="center"/>
      <protection locked="0"/>
    </xf>
    <xf numFmtId="38" fontId="4" fillId="2" borderId="8" xfId="1" applyNumberFormat="1" applyFont="1" applyFill="1" applyBorder="1" applyAlignment="1" applyProtection="1">
      <alignment horizontal="right" vertical="center"/>
      <protection locked="0"/>
    </xf>
    <xf numFmtId="14" fontId="4" fillId="2" borderId="31" xfId="8" applyNumberFormat="1" applyFont="1" applyFill="1" applyBorder="1" applyAlignment="1" applyProtection="1">
      <alignment horizontal="left" vertical="center"/>
      <protection locked="0"/>
    </xf>
    <xf numFmtId="38" fontId="4" fillId="2" borderId="29" xfId="8" applyFont="1" applyFill="1" applyBorder="1" applyAlignment="1" applyProtection="1">
      <alignment horizontal="left" vertical="center"/>
      <protection locked="0"/>
    </xf>
    <xf numFmtId="38" fontId="4" fillId="2" borderId="38" xfId="8" applyFont="1" applyFill="1" applyBorder="1" applyAlignment="1" applyProtection="1">
      <alignment horizontal="left" vertical="center"/>
      <protection locked="0"/>
    </xf>
    <xf numFmtId="38" fontId="4" fillId="2" borderId="34" xfId="8" applyFont="1" applyFill="1" applyBorder="1" applyAlignment="1" applyProtection="1">
      <alignment horizontal="left" vertical="center"/>
      <protection locked="0"/>
    </xf>
    <xf numFmtId="38" fontId="4" fillId="2" borderId="23" xfId="8" applyFont="1" applyFill="1" applyBorder="1" applyAlignment="1" applyProtection="1">
      <alignment horizontal="left" vertical="center"/>
      <protection locked="0"/>
    </xf>
    <xf numFmtId="38" fontId="4" fillId="2" borderId="25" xfId="8" applyFont="1" applyFill="1" applyBorder="1" applyAlignment="1" applyProtection="1">
      <alignment horizontal="left" vertical="center"/>
      <protection locked="0"/>
    </xf>
    <xf numFmtId="14" fontId="4" fillId="2" borderId="31" xfId="13" applyNumberFormat="1" applyFont="1" applyFill="1" applyBorder="1" applyAlignment="1" applyProtection="1">
      <alignment horizontal="left" vertical="center"/>
      <protection locked="0"/>
    </xf>
    <xf numFmtId="0" fontId="4" fillId="2" borderId="29" xfId="13" applyFont="1" applyFill="1" applyBorder="1" applyAlignment="1" applyProtection="1">
      <alignment horizontal="left" vertical="center"/>
      <protection locked="0"/>
    </xf>
    <xf numFmtId="0" fontId="4" fillId="2" borderId="38" xfId="13" applyFont="1" applyFill="1" applyBorder="1" applyAlignment="1" applyProtection="1">
      <alignment horizontal="left" vertical="center"/>
      <protection locked="0"/>
    </xf>
    <xf numFmtId="0" fontId="4" fillId="2" borderId="34" xfId="13" applyFont="1" applyFill="1" applyBorder="1" applyAlignment="1" applyProtection="1">
      <alignment horizontal="left" vertical="center"/>
      <protection locked="0"/>
    </xf>
    <xf numFmtId="0" fontId="4" fillId="2" borderId="23" xfId="13" applyFont="1" applyFill="1" applyBorder="1" applyAlignment="1" applyProtection="1">
      <alignment horizontal="left" vertical="center"/>
      <protection locked="0"/>
    </xf>
    <xf numFmtId="0" fontId="4" fillId="2" borderId="25" xfId="13" applyFont="1" applyFill="1" applyBorder="1" applyAlignment="1" applyProtection="1">
      <alignment horizontal="left" vertical="center"/>
      <protection locked="0"/>
    </xf>
    <xf numFmtId="49" fontId="4" fillId="2" borderId="0" xfId="0" applyNumberFormat="1" applyFont="1" applyFill="1" applyAlignment="1" applyProtection="1">
      <alignment horizontal="left" vertical="center" wrapText="1"/>
      <protection locked="0"/>
    </xf>
    <xf numFmtId="38" fontId="4" fillId="2" borderId="62" xfId="1" applyNumberFormat="1" applyFont="1" applyFill="1" applyBorder="1" applyAlignment="1" applyProtection="1">
      <alignment horizontal="right" vertical="center"/>
      <protection locked="0"/>
    </xf>
    <xf numFmtId="38" fontId="4" fillId="2" borderId="16" xfId="1" applyNumberFormat="1" applyFont="1" applyFill="1" applyBorder="1" applyAlignment="1" applyProtection="1">
      <alignment horizontal="right" vertical="center"/>
      <protection locked="0"/>
    </xf>
    <xf numFmtId="38" fontId="4" fillId="2" borderId="57" xfId="1" applyNumberFormat="1" applyFont="1" applyFill="1" applyBorder="1" applyAlignment="1" applyProtection="1">
      <alignment horizontal="right" vertical="center"/>
      <protection locked="0"/>
    </xf>
    <xf numFmtId="38" fontId="7" fillId="4" borderId="31" xfId="8" applyFont="1" applyFill="1" applyBorder="1" applyAlignment="1" applyProtection="1">
      <alignment horizontal="left" vertical="center"/>
    </xf>
    <xf numFmtId="38" fontId="7" fillId="4" borderId="32" xfId="8" applyFont="1" applyFill="1" applyBorder="1" applyAlignment="1" applyProtection="1">
      <alignment horizontal="left" vertical="center"/>
    </xf>
    <xf numFmtId="38" fontId="7" fillId="4" borderId="38" xfId="8" applyFont="1" applyFill="1" applyBorder="1" applyAlignment="1" applyProtection="1">
      <alignment horizontal="left" vertical="center"/>
    </xf>
    <xf numFmtId="38" fontId="7" fillId="4" borderId="36" xfId="8" applyFont="1" applyFill="1" applyBorder="1" applyAlignment="1" applyProtection="1">
      <alignment horizontal="left" vertical="center"/>
    </xf>
    <xf numFmtId="38" fontId="7" fillId="4" borderId="23" xfId="8" applyFont="1" applyFill="1" applyBorder="1" applyAlignment="1" applyProtection="1">
      <alignment horizontal="left" vertical="center"/>
    </xf>
    <xf numFmtId="38" fontId="7" fillId="4" borderId="26" xfId="8" applyFont="1" applyFill="1" applyBorder="1" applyAlignment="1" applyProtection="1">
      <alignment horizontal="left" vertical="center"/>
    </xf>
    <xf numFmtId="183" fontId="4" fillId="0" borderId="0" xfId="6" applyNumberFormat="1" applyFont="1" applyProtection="1">
      <alignment vertical="center"/>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4" fontId="4" fillId="0" borderId="0" xfId="2" applyNumberFormat="1" applyFont="1" applyProtection="1">
      <alignment vertical="center"/>
    </xf>
    <xf numFmtId="179" fontId="7" fillId="0" borderId="0" xfId="1" applyNumberFormat="1" applyFont="1" applyAlignment="1" applyProtection="1">
      <alignment horizontal="right" vertical="top"/>
    </xf>
    <xf numFmtId="0" fontId="13" fillId="0" borderId="0" xfId="2" applyFont="1" applyProtection="1">
      <alignment vertical="center"/>
    </xf>
    <xf numFmtId="0" fontId="4" fillId="0" borderId="0" xfId="1" applyFont="1" applyProtection="1">
      <alignment vertical="center"/>
    </xf>
    <xf numFmtId="0" fontId="4" fillId="0" borderId="24" xfId="2" applyFont="1" applyBorder="1" applyAlignment="1" applyProtection="1">
      <alignment horizontal="left" vertical="center" wrapText="1"/>
    </xf>
    <xf numFmtId="183" fontId="4" fillId="0" borderId="0" xfId="1" applyNumberFormat="1" applyFont="1" applyProtection="1">
      <alignment vertical="center"/>
    </xf>
    <xf numFmtId="0" fontId="18" fillId="0" borderId="27" xfId="2" applyFont="1" applyBorder="1" applyProtection="1">
      <alignment vertical="center"/>
    </xf>
    <xf numFmtId="0" fontId="18" fillId="0" borderId="28" xfId="2" applyFont="1" applyBorder="1" applyProtection="1">
      <alignment vertical="center"/>
    </xf>
    <xf numFmtId="0" fontId="18" fillId="0" borderId="32" xfId="2" applyFont="1" applyBorder="1" applyProtection="1">
      <alignment vertical="center"/>
    </xf>
    <xf numFmtId="49" fontId="4" fillId="0" borderId="0" xfId="1" applyNumberFormat="1" applyFont="1" applyProtection="1">
      <alignment vertical="center"/>
    </xf>
    <xf numFmtId="0" fontId="18" fillId="0" borderId="33" xfId="2" applyFont="1" applyBorder="1" applyProtection="1">
      <alignment vertical="center"/>
    </xf>
    <xf numFmtId="0" fontId="18" fillId="0" borderId="0" xfId="2" applyFont="1" applyProtection="1">
      <alignment vertical="center"/>
    </xf>
    <xf numFmtId="0" fontId="18" fillId="0" borderId="36" xfId="2" applyFont="1" applyBorder="1" applyProtection="1">
      <alignment vertical="center"/>
    </xf>
    <xf numFmtId="0" fontId="18" fillId="0" borderId="30" xfId="2" applyFont="1" applyBorder="1" applyProtection="1">
      <alignment vertical="center"/>
    </xf>
    <xf numFmtId="0" fontId="18" fillId="0" borderId="24" xfId="2" applyFont="1" applyBorder="1" applyProtection="1">
      <alignment vertical="center"/>
    </xf>
    <xf numFmtId="0" fontId="18" fillId="0" borderId="26" xfId="2" applyFont="1" applyBorder="1" applyProtection="1">
      <alignment vertical="center"/>
    </xf>
    <xf numFmtId="0" fontId="16" fillId="0" borderId="27" xfId="0" applyFont="1" applyBorder="1" applyAlignment="1" applyProtection="1">
      <alignment horizontal="center" vertical="center"/>
    </xf>
    <xf numFmtId="0" fontId="16" fillId="0" borderId="28" xfId="0" applyFont="1" applyBorder="1" applyAlignment="1" applyProtection="1">
      <alignment horizontal="center" vertical="center"/>
    </xf>
    <xf numFmtId="0" fontId="16" fillId="0" borderId="32" xfId="0" applyFont="1" applyBorder="1" applyAlignment="1" applyProtection="1">
      <alignment horizontal="center" vertical="center"/>
    </xf>
    <xf numFmtId="0" fontId="16" fillId="0" borderId="33" xfId="0" applyFont="1" applyBorder="1" applyProtection="1">
      <alignment vertical="center"/>
    </xf>
    <xf numFmtId="0" fontId="16" fillId="0" borderId="0" xfId="0" applyFont="1" applyProtection="1">
      <alignment vertical="center"/>
    </xf>
    <xf numFmtId="0" fontId="4" fillId="0" borderId="28" xfId="0" applyFont="1" applyBorder="1" applyProtection="1">
      <alignment vertical="center"/>
    </xf>
    <xf numFmtId="0" fontId="4" fillId="0" borderId="32" xfId="0" applyFont="1" applyBorder="1" applyProtection="1">
      <alignment vertical="center"/>
    </xf>
    <xf numFmtId="0" fontId="4" fillId="0" borderId="0" xfId="0" applyFont="1" applyProtection="1">
      <alignment vertical="center"/>
    </xf>
    <xf numFmtId="0" fontId="4" fillId="0" borderId="36" xfId="0" applyFont="1" applyBorder="1" applyProtection="1">
      <alignment vertical="center"/>
    </xf>
    <xf numFmtId="180" fontId="4" fillId="0" borderId="33" xfId="0" applyNumberFormat="1" applyFont="1" applyBorder="1" applyProtection="1">
      <alignment vertical="center"/>
    </xf>
    <xf numFmtId="180" fontId="4" fillId="0" borderId="0" xfId="0" applyNumberFormat="1" applyFont="1" applyProtection="1">
      <alignment vertical="center"/>
    </xf>
    <xf numFmtId="0" fontId="22" fillId="0" borderId="0" xfId="0" applyFont="1" applyAlignment="1" applyProtection="1">
      <alignment horizontal="right" vertical="top"/>
    </xf>
    <xf numFmtId="0" fontId="22" fillId="0" borderId="0" xfId="0" applyFont="1" applyAlignment="1" applyProtection="1">
      <alignment vertical="top"/>
    </xf>
    <xf numFmtId="0" fontId="14" fillId="0" borderId="0" xfId="0" applyFont="1" applyAlignment="1" applyProtection="1">
      <alignment vertical="top"/>
    </xf>
    <xf numFmtId="49" fontId="22" fillId="0" borderId="0" xfId="0" applyNumberFormat="1" applyFont="1" applyAlignment="1" applyProtection="1">
      <alignment horizontal="right" vertical="top"/>
    </xf>
    <xf numFmtId="0" fontId="4" fillId="0" borderId="33" xfId="0" applyFont="1" applyBorder="1" applyProtection="1">
      <alignment vertical="center"/>
    </xf>
    <xf numFmtId="0" fontId="4" fillId="0" borderId="36" xfId="0" applyFont="1" applyBorder="1" applyAlignment="1" applyProtection="1">
      <alignment vertical="top"/>
    </xf>
    <xf numFmtId="0" fontId="21" fillId="0" borderId="0" xfId="0" applyFont="1" applyAlignment="1" applyProtection="1">
      <alignment vertical="top"/>
    </xf>
    <xf numFmtId="0" fontId="4" fillId="0" borderId="0" xfId="0" applyFont="1" applyAlignment="1" applyProtection="1">
      <alignment vertical="top"/>
    </xf>
    <xf numFmtId="0" fontId="4" fillId="0" borderId="36" xfId="2" applyFont="1" applyBorder="1" applyProtection="1">
      <alignment vertical="center"/>
    </xf>
    <xf numFmtId="0" fontId="4" fillId="0" borderId="30" xfId="0" applyFont="1" applyBorder="1" applyProtection="1">
      <alignment vertical="center"/>
    </xf>
    <xf numFmtId="0" fontId="4" fillId="0" borderId="24" xfId="0" applyFont="1" applyBorder="1" applyProtection="1">
      <alignment vertical="center"/>
    </xf>
    <xf numFmtId="0" fontId="4" fillId="0" borderId="24" xfId="0" applyFont="1" applyBorder="1" applyAlignment="1" applyProtection="1">
      <alignment vertical="top"/>
    </xf>
    <xf numFmtId="0" fontId="4" fillId="0" borderId="26" xfId="0" applyFont="1" applyBorder="1" applyProtection="1">
      <alignment vertical="center"/>
    </xf>
    <xf numFmtId="0" fontId="16" fillId="0" borderId="27" xfId="0" applyFont="1" applyBorder="1" applyAlignment="1" applyProtection="1">
      <alignment horizontal="left" vertical="center" indent="1"/>
    </xf>
    <xf numFmtId="0" fontId="16" fillId="0" borderId="28" xfId="0" applyFont="1" applyBorder="1" applyAlignment="1" applyProtection="1">
      <alignment horizontal="left" vertical="center" indent="1"/>
    </xf>
    <xf numFmtId="0" fontId="16" fillId="0" borderId="32" xfId="0" applyFont="1" applyBorder="1" applyAlignment="1" applyProtection="1">
      <alignment horizontal="left" vertical="center" indent="1"/>
    </xf>
    <xf numFmtId="181" fontId="4" fillId="0" borderId="0" xfId="2" applyNumberFormat="1" applyFont="1" applyProtection="1">
      <alignment vertical="center"/>
    </xf>
    <xf numFmtId="0" fontId="14" fillId="0" borderId="0" xfId="0" applyFont="1" applyProtection="1">
      <alignment vertical="center"/>
    </xf>
    <xf numFmtId="49" fontId="4" fillId="0" borderId="0" xfId="0" applyNumberFormat="1" applyFont="1" applyAlignment="1" applyProtection="1">
      <alignment horizontal="right" vertical="top"/>
    </xf>
    <xf numFmtId="0" fontId="4" fillId="0" borderId="0" xfId="0" applyFont="1" applyAlignment="1" applyProtection="1">
      <alignment horizontal="left" vertical="top"/>
    </xf>
    <xf numFmtId="0" fontId="22" fillId="0" borderId="0" xfId="0" applyFont="1" applyAlignment="1" applyProtection="1">
      <alignment vertical="top" wrapText="1"/>
    </xf>
    <xf numFmtId="177" fontId="4" fillId="0" borderId="24" xfId="0" applyNumberFormat="1" applyFont="1" applyBorder="1" applyAlignment="1" applyProtection="1">
      <alignment vertical="top"/>
    </xf>
    <xf numFmtId="177" fontId="4" fillId="0" borderId="0" xfId="0" applyNumberFormat="1" applyFont="1" applyAlignment="1" applyProtection="1">
      <alignment vertical="top"/>
    </xf>
    <xf numFmtId="0" fontId="17" fillId="0" borderId="33" xfId="0" applyFont="1" applyBorder="1" applyProtection="1">
      <alignment vertical="center"/>
    </xf>
    <xf numFmtId="0" fontId="17" fillId="0" borderId="0" xfId="0" applyFont="1" applyProtection="1">
      <alignment vertical="center"/>
    </xf>
    <xf numFmtId="49" fontId="4" fillId="0" borderId="28" xfId="0" applyNumberFormat="1" applyFont="1" applyBorder="1" applyProtection="1">
      <alignment vertical="center"/>
    </xf>
    <xf numFmtId="0" fontId="22" fillId="0" borderId="0" xfId="0" applyFont="1" applyAlignment="1" applyProtection="1">
      <alignment vertical="center" wrapText="1"/>
    </xf>
    <xf numFmtId="0" fontId="14" fillId="0" borderId="0" xfId="0" applyFont="1" applyProtection="1">
      <alignment vertical="center"/>
    </xf>
    <xf numFmtId="49" fontId="14" fillId="0" borderId="0" xfId="0" applyNumberFormat="1" applyFont="1" applyProtection="1">
      <alignment vertical="center"/>
    </xf>
    <xf numFmtId="181" fontId="4" fillId="0" borderId="0" xfId="0" applyNumberFormat="1" applyFont="1" applyAlignment="1" applyProtection="1">
      <alignment vertical="top"/>
    </xf>
    <xf numFmtId="49" fontId="4" fillId="0" borderId="0" xfId="2" applyNumberFormat="1" applyFont="1" applyProtection="1">
      <alignment vertical="center"/>
    </xf>
    <xf numFmtId="0" fontId="22" fillId="0" borderId="0" xfId="0" applyFont="1" applyProtection="1">
      <alignment vertical="center"/>
    </xf>
    <xf numFmtId="181" fontId="22" fillId="0" borderId="0" xfId="0" applyNumberFormat="1" applyFont="1" applyAlignment="1" applyProtection="1">
      <alignment horizontal="right" vertical="top"/>
    </xf>
    <xf numFmtId="178" fontId="4" fillId="0" borderId="0" xfId="0" applyNumberFormat="1" applyFont="1" applyAlignment="1" applyProtection="1">
      <alignment vertical="top"/>
    </xf>
    <xf numFmtId="0" fontId="15" fillId="0" borderId="0" xfId="0" applyFont="1" applyAlignment="1" applyProtection="1">
      <alignment vertical="top"/>
    </xf>
    <xf numFmtId="0" fontId="4" fillId="0" borderId="0" xfId="0" applyFont="1" applyAlignment="1" applyProtection="1">
      <alignment horizontal="left" vertical="center"/>
    </xf>
    <xf numFmtId="0" fontId="14" fillId="0" borderId="0" xfId="0" applyFont="1" applyAlignment="1" applyProtection="1">
      <alignment horizontal="right" vertical="top"/>
    </xf>
    <xf numFmtId="0" fontId="23" fillId="0" borderId="0" xfId="0" applyFont="1" applyAlignment="1" applyProtection="1">
      <alignment vertical="top" wrapText="1"/>
    </xf>
    <xf numFmtId="0" fontId="23" fillId="0" borderId="0" xfId="0" applyFont="1" applyProtection="1">
      <alignment vertical="center"/>
    </xf>
    <xf numFmtId="0" fontId="4" fillId="3" borderId="35" xfId="0" applyFont="1" applyFill="1" applyBorder="1" applyAlignment="1" applyProtection="1">
      <alignment horizontal="left" vertical="center"/>
    </xf>
    <xf numFmtId="0" fontId="4" fillId="3" borderId="2"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35"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0" borderId="33" xfId="0" applyFont="1" applyBorder="1" applyAlignment="1" applyProtection="1"/>
    <xf numFmtId="0" fontId="4" fillId="0" borderId="0" xfId="0" applyFont="1" applyAlignment="1" applyProtection="1"/>
    <xf numFmtId="0" fontId="4" fillId="3" borderId="27" xfId="0" applyFont="1" applyFill="1" applyBorder="1" applyAlignment="1" applyProtection="1">
      <alignment horizontal="left" vertical="center"/>
    </xf>
    <xf numFmtId="0" fontId="4" fillId="3" borderId="28" xfId="0" applyFont="1" applyFill="1" applyBorder="1" applyAlignment="1" applyProtection="1">
      <alignment horizontal="left" vertical="center"/>
    </xf>
    <xf numFmtId="0" fontId="4" fillId="3" borderId="32" xfId="0" applyFont="1" applyFill="1" applyBorder="1" applyAlignment="1" applyProtection="1">
      <alignment horizontal="left" vertical="center"/>
    </xf>
    <xf numFmtId="0" fontId="4" fillId="3" borderId="19" xfId="0" applyFont="1" applyFill="1" applyBorder="1" applyAlignment="1" applyProtection="1">
      <alignment horizontal="left" vertical="center"/>
    </xf>
    <xf numFmtId="0" fontId="4" fillId="3" borderId="11" xfId="0" applyFont="1" applyFill="1" applyBorder="1" applyAlignment="1" applyProtection="1">
      <alignment horizontal="left" vertical="center"/>
    </xf>
    <xf numFmtId="0" fontId="4" fillId="3" borderId="13" xfId="0" applyFont="1" applyFill="1" applyBorder="1" applyAlignment="1" applyProtection="1">
      <alignment horizontal="left" vertical="center"/>
    </xf>
    <xf numFmtId="0" fontId="4" fillId="3" borderId="74" xfId="0" applyFont="1" applyFill="1" applyBorder="1" applyAlignment="1" applyProtection="1">
      <alignment horizontal="left" vertical="center"/>
    </xf>
    <xf numFmtId="0" fontId="4" fillId="3" borderId="51" xfId="0" applyFont="1" applyFill="1" applyBorder="1" applyAlignment="1" applyProtection="1">
      <alignment horizontal="left" vertical="center"/>
    </xf>
    <xf numFmtId="0" fontId="4" fillId="3" borderId="50" xfId="0" applyFont="1" applyFill="1" applyBorder="1" applyAlignment="1" applyProtection="1">
      <alignment horizontal="left" vertical="center"/>
    </xf>
    <xf numFmtId="0" fontId="4" fillId="3" borderId="39" xfId="0" applyFont="1" applyFill="1" applyBorder="1" applyAlignment="1" applyProtection="1">
      <alignment horizontal="left" vertical="center"/>
    </xf>
    <xf numFmtId="0" fontId="4" fillId="3" borderId="40" xfId="0" applyFont="1" applyFill="1" applyBorder="1" applyAlignment="1" applyProtection="1">
      <alignment horizontal="left" vertical="center"/>
    </xf>
    <xf numFmtId="0" fontId="4" fillId="3" borderId="41" xfId="0" applyFont="1" applyFill="1" applyBorder="1" applyAlignment="1" applyProtection="1">
      <alignment horizontal="left" vertical="center"/>
    </xf>
    <xf numFmtId="38" fontId="4" fillId="0" borderId="39" xfId="0" applyNumberFormat="1" applyFont="1" applyBorder="1" applyAlignment="1" applyProtection="1">
      <alignment horizontal="right" vertical="center"/>
    </xf>
    <xf numFmtId="0" fontId="4" fillId="0" borderId="40" xfId="0" applyFont="1" applyBorder="1" applyAlignment="1" applyProtection="1">
      <alignment horizontal="right" vertical="center"/>
    </xf>
    <xf numFmtId="0" fontId="4" fillId="0" borderId="41" xfId="0" applyFont="1" applyBorder="1" applyAlignment="1" applyProtection="1">
      <alignment horizontal="right" vertical="center"/>
    </xf>
    <xf numFmtId="178" fontId="4" fillId="0" borderId="0" xfId="0" applyNumberFormat="1" applyFont="1" applyProtection="1">
      <alignment vertical="center"/>
    </xf>
    <xf numFmtId="178" fontId="4" fillId="0" borderId="0" xfId="1" applyNumberFormat="1" applyFont="1" applyAlignment="1" applyProtection="1">
      <alignment horizontal="right" vertical="center"/>
    </xf>
    <xf numFmtId="178" fontId="4" fillId="0" borderId="0" xfId="1" applyNumberFormat="1" applyFont="1" applyProtection="1">
      <alignment vertical="center"/>
    </xf>
    <xf numFmtId="178" fontId="4" fillId="0" borderId="0" xfId="1" applyNumberFormat="1" applyFont="1" applyAlignment="1" applyProtection="1">
      <alignment horizontal="left" vertical="center"/>
    </xf>
    <xf numFmtId="178" fontId="4" fillId="0" borderId="18"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8" xfId="1" applyNumberFormat="1" applyFont="1" applyBorder="1" applyAlignment="1" applyProtection="1">
      <alignment horizontal="left" vertical="center"/>
    </xf>
    <xf numFmtId="38" fontId="4" fillId="0" borderId="0" xfId="1" applyNumberFormat="1" applyFont="1" applyProtection="1">
      <alignment vertical="center"/>
    </xf>
    <xf numFmtId="178" fontId="4" fillId="0" borderId="1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178" fontId="4" fillId="0" borderId="13" xfId="1" applyNumberFormat="1" applyFont="1" applyBorder="1" applyAlignment="1" applyProtection="1">
      <alignment horizontal="left" vertical="center"/>
    </xf>
    <xf numFmtId="178" fontId="4" fillId="0" borderId="62" xfId="1" quotePrefix="1" applyNumberFormat="1" applyFont="1" applyBorder="1" applyProtection="1">
      <alignment vertical="center"/>
    </xf>
    <xf numFmtId="178" fontId="4" fillId="0" borderId="16" xfId="1" quotePrefix="1" applyNumberFormat="1" applyFont="1" applyBorder="1" applyProtection="1">
      <alignment vertical="center"/>
    </xf>
    <xf numFmtId="178" fontId="4" fillId="0" borderId="57" xfId="1" quotePrefix="1" applyNumberFormat="1" applyFont="1" applyBorder="1" applyProtection="1">
      <alignment vertical="center"/>
    </xf>
    <xf numFmtId="0" fontId="4" fillId="0" borderId="35" xfId="0" applyFont="1" applyBorder="1" applyProtection="1">
      <alignment vertical="center"/>
    </xf>
    <xf numFmtId="0" fontId="4" fillId="0" borderId="2" xfId="0" applyFont="1" applyBorder="1" applyProtection="1">
      <alignment vertical="center"/>
    </xf>
    <xf numFmtId="0" fontId="4" fillId="0" borderId="3" xfId="0" applyFont="1" applyBorder="1" applyProtection="1">
      <alignment vertical="center"/>
    </xf>
    <xf numFmtId="187" fontId="4" fillId="0" borderId="35" xfId="1" applyNumberFormat="1" applyFont="1" applyBorder="1" applyAlignment="1" applyProtection="1">
      <alignment horizontal="right" vertical="center"/>
    </xf>
    <xf numFmtId="38" fontId="4" fillId="0" borderId="2" xfId="1" applyNumberFormat="1" applyFont="1" applyBorder="1" applyAlignment="1" applyProtection="1">
      <alignment horizontal="right" vertical="center"/>
    </xf>
    <xf numFmtId="186" fontId="4" fillId="0" borderId="3" xfId="1" applyNumberFormat="1" applyFont="1" applyBorder="1" applyAlignment="1" applyProtection="1">
      <alignment horizontal="left" vertical="center"/>
    </xf>
    <xf numFmtId="0" fontId="4" fillId="0" borderId="0" xfId="1" applyFont="1" applyAlignment="1" applyProtection="1">
      <alignment horizontal="right" vertical="center"/>
    </xf>
    <xf numFmtId="0" fontId="4" fillId="0" borderId="24" xfId="2" applyFont="1" applyBorder="1" applyProtection="1">
      <alignment vertical="center"/>
    </xf>
    <xf numFmtId="38" fontId="4" fillId="0" borderId="19" xfId="1" applyNumberFormat="1" applyFont="1" applyBorder="1" applyAlignment="1" applyProtection="1">
      <alignment horizontal="right" vertical="center"/>
    </xf>
    <xf numFmtId="38" fontId="4" fillId="0" borderId="11" xfId="1" applyNumberFormat="1" applyFont="1" applyBorder="1" applyAlignment="1" applyProtection="1">
      <alignment horizontal="right" vertical="center"/>
    </xf>
    <xf numFmtId="38" fontId="4" fillId="0" borderId="13" xfId="1" applyNumberFormat="1" applyFont="1" applyBorder="1" applyAlignment="1" applyProtection="1">
      <alignment horizontal="right" vertical="center"/>
    </xf>
    <xf numFmtId="178" fontId="4" fillId="0" borderId="62" xfId="1" applyNumberFormat="1"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57" xfId="1" applyNumberFormat="1" applyFont="1" applyBorder="1" applyAlignment="1" applyProtection="1">
      <alignment horizontal="left" vertical="center"/>
    </xf>
    <xf numFmtId="0" fontId="14" fillId="0" borderId="28" xfId="0" applyFont="1" applyBorder="1" applyAlignment="1" applyProtection="1">
      <alignment vertical="top"/>
    </xf>
    <xf numFmtId="0" fontId="4" fillId="0" borderId="0" xfId="2" applyFont="1" applyAlignment="1" applyProtection="1">
      <alignment vertical="top"/>
    </xf>
    <xf numFmtId="49" fontId="4" fillId="0" borderId="0" xfId="0" applyNumberFormat="1" applyFont="1" applyProtection="1">
      <alignment vertical="center"/>
    </xf>
    <xf numFmtId="0" fontId="15" fillId="0" borderId="24" xfId="0" applyFont="1" applyBorder="1" applyAlignment="1" applyProtection="1">
      <alignment vertical="top"/>
    </xf>
    <xf numFmtId="0" fontId="16" fillId="0" borderId="33" xfId="0" applyFont="1" applyBorder="1" applyAlignment="1" applyProtection="1">
      <alignment horizontal="left" vertical="center" indent="1"/>
    </xf>
    <xf numFmtId="0" fontId="22" fillId="0" borderId="0" xfId="0" applyFont="1" applyAlignment="1" applyProtection="1">
      <alignment horizontal="left" vertical="center"/>
    </xf>
    <xf numFmtId="0" fontId="16" fillId="0" borderId="0" xfId="0" applyFont="1" applyAlignment="1" applyProtection="1">
      <alignment horizontal="left" vertical="center" indent="1"/>
    </xf>
    <xf numFmtId="0" fontId="4" fillId="0" borderId="0" xfId="0" applyFont="1" applyAlignment="1" applyProtection="1">
      <alignment horizontal="center" vertical="center"/>
    </xf>
    <xf numFmtId="0" fontId="4" fillId="0" borderId="35"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35" xfId="1" applyFont="1" applyBorder="1" applyAlignment="1" applyProtection="1">
      <alignment horizontal="center" vertical="center" wrapText="1"/>
    </xf>
    <xf numFmtId="0" fontId="4" fillId="0" borderId="2" xfId="1" applyFont="1" applyBorder="1" applyAlignment="1" applyProtection="1">
      <alignment horizontal="center" vertical="center" wrapText="1"/>
    </xf>
    <xf numFmtId="0" fontId="4" fillId="0" borderId="20" xfId="1" applyFont="1" applyBorder="1" applyAlignment="1" applyProtection="1">
      <alignment horizontal="center" vertical="center" wrapText="1"/>
    </xf>
    <xf numFmtId="177" fontId="4" fillId="0" borderId="1" xfId="0" applyNumberFormat="1" applyFont="1" applyBorder="1" applyAlignment="1" applyProtection="1">
      <alignment horizontal="center" vertical="center" wrapText="1"/>
    </xf>
    <xf numFmtId="177" fontId="4" fillId="0" borderId="2" xfId="0" applyNumberFormat="1" applyFont="1" applyBorder="1" applyAlignment="1" applyProtection="1">
      <alignment horizontal="center" vertical="center" wrapText="1"/>
    </xf>
    <xf numFmtId="177" fontId="4" fillId="0" borderId="20" xfId="0" applyNumberFormat="1" applyFont="1" applyBorder="1" applyAlignment="1" applyProtection="1">
      <alignment horizontal="center" vertical="center" wrapText="1"/>
    </xf>
    <xf numFmtId="177" fontId="4" fillId="0" borderId="3" xfId="0" applyNumberFormat="1" applyFont="1" applyBorder="1" applyAlignment="1" applyProtection="1">
      <alignment horizontal="center" vertical="center" wrapText="1"/>
    </xf>
    <xf numFmtId="180" fontId="4" fillId="0" borderId="69" xfId="0" applyNumberFormat="1" applyFont="1" applyBorder="1" applyAlignment="1" applyProtection="1">
      <alignment horizontal="right" vertical="center"/>
    </xf>
    <xf numFmtId="180" fontId="4" fillId="0" borderId="6" xfId="0" applyNumberFormat="1" applyFont="1" applyBorder="1" applyProtection="1">
      <alignment vertical="center"/>
    </xf>
    <xf numFmtId="38" fontId="4" fillId="0" borderId="8" xfId="0" applyNumberFormat="1" applyFont="1" applyBorder="1" applyProtection="1">
      <alignment vertical="center"/>
    </xf>
    <xf numFmtId="180" fontId="4" fillId="0" borderId="19" xfId="0" applyNumberFormat="1" applyFont="1" applyBorder="1" applyAlignment="1" applyProtection="1">
      <alignment horizontal="right" vertical="center"/>
    </xf>
    <xf numFmtId="180" fontId="4" fillId="0" borderId="0" xfId="0" applyNumberFormat="1" applyFont="1" applyProtection="1">
      <alignment vertical="center"/>
    </xf>
    <xf numFmtId="38" fontId="4" fillId="0" borderId="36" xfId="0" applyNumberFormat="1" applyFont="1" applyBorder="1" applyProtection="1">
      <alignment vertical="center"/>
    </xf>
    <xf numFmtId="180" fontId="4" fillId="0" borderId="11" xfId="0" applyNumberFormat="1" applyFont="1" applyBorder="1" applyProtection="1">
      <alignment vertical="center"/>
    </xf>
    <xf numFmtId="38" fontId="4" fillId="0" borderId="13" xfId="0" applyNumberFormat="1" applyFont="1" applyBorder="1" applyProtection="1">
      <alignment vertical="center"/>
    </xf>
    <xf numFmtId="180" fontId="4" fillId="0" borderId="67" xfId="0" applyNumberFormat="1" applyFont="1" applyBorder="1" applyAlignment="1" applyProtection="1">
      <alignment horizontal="right" vertical="center"/>
    </xf>
    <xf numFmtId="180" fontId="4" fillId="0" borderId="51" xfId="0" applyNumberFormat="1" applyFont="1" applyBorder="1" applyProtection="1">
      <alignment vertical="center"/>
    </xf>
    <xf numFmtId="38" fontId="4" fillId="0" borderId="50" xfId="0" applyNumberFormat="1" applyFont="1" applyBorder="1" applyProtection="1">
      <alignment vertical="center"/>
    </xf>
    <xf numFmtId="180" fontId="4" fillId="0" borderId="39" xfId="0" applyNumberFormat="1" applyFont="1" applyBorder="1" applyAlignment="1" applyProtection="1">
      <alignment horizontal="left" vertical="center"/>
    </xf>
    <xf numFmtId="180" fontId="4" fillId="0" borderId="40" xfId="0" applyNumberFormat="1" applyFont="1" applyBorder="1" applyProtection="1">
      <alignment vertical="center"/>
    </xf>
    <xf numFmtId="38" fontId="4" fillId="0" borderId="41" xfId="0" applyNumberFormat="1" applyFont="1" applyBorder="1" applyProtection="1">
      <alignment vertical="center"/>
    </xf>
    <xf numFmtId="38" fontId="4" fillId="0" borderId="39" xfId="1" applyNumberFormat="1" applyFont="1" applyBorder="1" applyAlignment="1" applyProtection="1">
      <alignment horizontal="right" vertical="center"/>
    </xf>
    <xf numFmtId="38" fontId="4" fillId="0" borderId="40" xfId="1" applyNumberFormat="1" applyFont="1" applyBorder="1" applyAlignment="1" applyProtection="1">
      <alignment horizontal="right" vertical="center"/>
    </xf>
    <xf numFmtId="38" fontId="4" fillId="0" borderId="52" xfId="1" applyNumberFormat="1" applyFont="1" applyBorder="1" applyAlignment="1" applyProtection="1">
      <alignment horizontal="right" vertical="center"/>
    </xf>
    <xf numFmtId="38" fontId="4" fillId="0" borderId="42" xfId="1" applyNumberFormat="1" applyFont="1" applyBorder="1" applyAlignment="1" applyProtection="1">
      <alignment horizontal="right" vertical="center"/>
    </xf>
    <xf numFmtId="38" fontId="4" fillId="0" borderId="41" xfId="1" applyNumberFormat="1" applyFont="1" applyBorder="1" applyAlignment="1" applyProtection="1">
      <alignment horizontal="right" vertical="center"/>
    </xf>
    <xf numFmtId="0" fontId="4" fillId="3" borderId="44" xfId="0" applyFont="1" applyFill="1" applyBorder="1" applyAlignment="1" applyProtection="1">
      <alignment horizontal="center" vertical="center"/>
    </xf>
    <xf numFmtId="0" fontId="4" fillId="3" borderId="68" xfId="0" applyFont="1" applyFill="1" applyBorder="1" applyAlignment="1" applyProtection="1">
      <alignment horizontal="center" vertical="center"/>
    </xf>
    <xf numFmtId="0" fontId="4" fillId="3" borderId="70" xfId="0" applyFont="1" applyFill="1" applyBorder="1" applyAlignment="1" applyProtection="1">
      <alignment horizontal="center" vertical="center"/>
    </xf>
    <xf numFmtId="0" fontId="4" fillId="3" borderId="20"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15" fillId="0" borderId="36" xfId="0" applyFont="1" applyBorder="1" applyAlignment="1" applyProtection="1">
      <alignment vertical="top"/>
    </xf>
    <xf numFmtId="49" fontId="4" fillId="3" borderId="48" xfId="0" applyNumberFormat="1" applyFont="1" applyFill="1" applyBorder="1" applyAlignment="1" applyProtection="1">
      <alignment horizontal="right" vertical="center"/>
    </xf>
    <xf numFmtId="0" fontId="4" fillId="3" borderId="4" xfId="0" applyFont="1" applyFill="1" applyBorder="1" applyAlignment="1" applyProtection="1">
      <alignment horizontal="left" vertical="center"/>
    </xf>
    <xf numFmtId="0" fontId="4" fillId="3" borderId="76" xfId="0" applyFont="1" applyFill="1" applyBorder="1" applyAlignment="1" applyProtection="1">
      <alignment horizontal="left" vertical="center"/>
    </xf>
    <xf numFmtId="49" fontId="4" fillId="3" borderId="69" xfId="0" applyNumberFormat="1" applyFont="1" applyFill="1" applyBorder="1" applyAlignment="1" applyProtection="1">
      <alignment horizontal="right" vertical="center"/>
    </xf>
    <xf numFmtId="0" fontId="4" fillId="3" borderId="37" xfId="0" applyFont="1" applyFill="1" applyBorder="1" applyAlignment="1" applyProtection="1">
      <alignment horizontal="center" vertical="center" textRotation="255"/>
    </xf>
    <xf numFmtId="0" fontId="4" fillId="3" borderId="31" xfId="0" applyFont="1" applyFill="1" applyBorder="1" applyAlignment="1" applyProtection="1">
      <alignment horizontal="left" vertical="center"/>
    </xf>
    <xf numFmtId="49" fontId="4" fillId="3" borderId="45" xfId="0" applyNumberFormat="1" applyFont="1" applyFill="1" applyBorder="1" applyAlignment="1" applyProtection="1">
      <alignment horizontal="right" vertical="center"/>
    </xf>
    <xf numFmtId="0" fontId="4" fillId="3" borderId="9" xfId="0" applyFont="1" applyFill="1" applyBorder="1" applyAlignment="1" applyProtection="1">
      <alignment horizontal="left" vertical="center"/>
    </xf>
    <xf numFmtId="0" fontId="4" fillId="3" borderId="72" xfId="0" applyFont="1" applyFill="1" applyBorder="1" applyAlignment="1" applyProtection="1">
      <alignment horizontal="left" vertical="center"/>
    </xf>
    <xf numFmtId="49" fontId="4" fillId="3" borderId="19" xfId="0" applyNumberFormat="1" applyFont="1" applyFill="1" applyBorder="1" applyAlignment="1" applyProtection="1">
      <alignment horizontal="right" vertical="center"/>
    </xf>
    <xf numFmtId="49" fontId="4" fillId="3" borderId="30" xfId="0" applyNumberFormat="1" applyFont="1" applyFill="1" applyBorder="1" applyAlignment="1" applyProtection="1">
      <alignment horizontal="right" vertical="center"/>
    </xf>
    <xf numFmtId="0" fontId="4" fillId="3" borderId="14" xfId="0" applyFont="1" applyFill="1" applyBorder="1" applyAlignment="1" applyProtection="1">
      <alignment horizontal="left" vertical="center"/>
    </xf>
    <xf numFmtId="0" fontId="4" fillId="3" borderId="73" xfId="0" applyFont="1" applyFill="1" applyBorder="1" applyAlignment="1" applyProtection="1">
      <alignment horizontal="left" vertical="center"/>
    </xf>
    <xf numFmtId="49" fontId="4" fillId="3" borderId="62" xfId="0" applyNumberFormat="1" applyFont="1" applyFill="1" applyBorder="1" applyAlignment="1" applyProtection="1">
      <alignment horizontal="right" vertical="center"/>
    </xf>
    <xf numFmtId="0" fontId="15" fillId="0" borderId="0" xfId="0" applyFont="1" applyProtection="1">
      <alignment vertical="center"/>
    </xf>
    <xf numFmtId="0" fontId="15" fillId="0" borderId="26" xfId="0" applyFont="1" applyBorder="1" applyAlignment="1" applyProtection="1">
      <alignment vertical="top"/>
    </xf>
    <xf numFmtId="0" fontId="16" fillId="0" borderId="28" xfId="0" applyFont="1" applyBorder="1" applyProtection="1">
      <alignment vertical="center"/>
    </xf>
    <xf numFmtId="0" fontId="14" fillId="0" borderId="0" xfId="0" applyFont="1" applyAlignment="1" applyProtection="1">
      <alignment vertical="center" wrapText="1"/>
    </xf>
    <xf numFmtId="0" fontId="14" fillId="0" borderId="24" xfId="0" applyFont="1" applyBorder="1" applyAlignment="1" applyProtection="1">
      <alignment vertical="center" wrapText="1"/>
    </xf>
    <xf numFmtId="0" fontId="4" fillId="0" borderId="20" xfId="0" applyFont="1" applyBorder="1" applyAlignment="1" applyProtection="1">
      <alignment horizontal="left" vertical="center"/>
    </xf>
    <xf numFmtId="0" fontId="4" fillId="0" borderId="68" xfId="0" applyFont="1" applyBorder="1" applyAlignment="1" applyProtection="1">
      <alignment horizontal="center" vertical="center"/>
    </xf>
    <xf numFmtId="0" fontId="4" fillId="0" borderId="2"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178" fontId="4" fillId="0" borderId="1" xfId="0" applyNumberFormat="1" applyFont="1" applyBorder="1" applyAlignment="1" applyProtection="1">
      <alignment vertical="center" wrapText="1"/>
    </xf>
    <xf numFmtId="178" fontId="4" fillId="0" borderId="1" xfId="0" applyNumberFormat="1" applyFont="1" applyBorder="1" applyAlignment="1" applyProtection="1">
      <alignment horizontal="left" vertical="center" wrapText="1"/>
    </xf>
    <xf numFmtId="178" fontId="4" fillId="0" borderId="20" xfId="0" applyNumberFormat="1" applyFont="1" applyBorder="1" applyAlignment="1" applyProtection="1">
      <alignment horizontal="left" vertical="center"/>
    </xf>
    <xf numFmtId="178" fontId="4" fillId="0" borderId="2" xfId="0" applyNumberFormat="1" applyFont="1" applyBorder="1" applyAlignment="1" applyProtection="1">
      <alignment horizontal="left" vertical="center"/>
    </xf>
    <xf numFmtId="178" fontId="4" fillId="0" borderId="3" xfId="0" applyNumberFormat="1" applyFont="1" applyBorder="1" applyAlignment="1" applyProtection="1">
      <alignment horizontal="left" vertical="center"/>
    </xf>
    <xf numFmtId="184" fontId="4" fillId="0" borderId="27" xfId="0" applyNumberFormat="1" applyFont="1" applyBorder="1" applyProtection="1">
      <alignment vertical="center"/>
    </xf>
    <xf numFmtId="0" fontId="4" fillId="0" borderId="31" xfId="13" applyFont="1" applyBorder="1" applyAlignment="1" applyProtection="1">
      <alignment horizontal="center" vertical="center" textRotation="255" wrapText="1"/>
    </xf>
    <xf numFmtId="0" fontId="4" fillId="0" borderId="5" xfId="13" applyFont="1" applyBorder="1" applyAlignment="1" applyProtection="1">
      <alignment horizontal="left" vertical="center"/>
    </xf>
    <xf numFmtId="0" fontId="4" fillId="0" borderId="6" xfId="13" applyFont="1" applyBorder="1" applyAlignment="1" applyProtection="1">
      <alignment horizontal="left" vertical="center"/>
    </xf>
    <xf numFmtId="0" fontId="4" fillId="0" borderId="7" xfId="13" applyFont="1" applyBorder="1" applyAlignment="1" applyProtection="1">
      <alignment horizontal="left" vertical="center"/>
    </xf>
    <xf numFmtId="49" fontId="4" fillId="0" borderId="31" xfId="13" applyNumberFormat="1" applyFont="1" applyBorder="1" applyAlignment="1" applyProtection="1">
      <alignment horizontal="center" vertical="center"/>
    </xf>
    <xf numFmtId="49" fontId="4" fillId="0" borderId="28" xfId="13" applyNumberFormat="1" applyFont="1" applyBorder="1" applyAlignment="1" applyProtection="1">
      <alignment horizontal="center" vertical="center"/>
    </xf>
    <xf numFmtId="49" fontId="4" fillId="0" borderId="29" xfId="13" applyNumberFormat="1" applyFont="1" applyBorder="1" applyAlignment="1" applyProtection="1">
      <alignment horizontal="center" vertical="center"/>
    </xf>
    <xf numFmtId="184" fontId="4" fillId="0" borderId="45" xfId="0" applyNumberFormat="1" applyFont="1" applyBorder="1" applyProtection="1">
      <alignment vertical="center"/>
    </xf>
    <xf numFmtId="0" fontId="4" fillId="0" borderId="38" xfId="13" applyFont="1" applyBorder="1" applyAlignment="1" applyProtection="1">
      <alignment horizontal="center" vertical="center" textRotation="255" wrapText="1"/>
    </xf>
    <xf numFmtId="0" fontId="4" fillId="0" borderId="10" xfId="13" applyFont="1" applyBorder="1" applyAlignment="1" applyProtection="1">
      <alignment horizontal="left" vertical="center"/>
    </xf>
    <xf numFmtId="0" fontId="4" fillId="0" borderId="11" xfId="13" applyFont="1" applyBorder="1" applyAlignment="1" applyProtection="1">
      <alignment horizontal="left" vertical="center"/>
    </xf>
    <xf numFmtId="0" fontId="4" fillId="0" borderId="12" xfId="13" applyFont="1" applyBorder="1" applyAlignment="1" applyProtection="1">
      <alignment horizontal="left" vertical="center"/>
    </xf>
    <xf numFmtId="49" fontId="4" fillId="0" borderId="38" xfId="13" applyNumberFormat="1" applyFont="1" applyBorder="1" applyAlignment="1" applyProtection="1">
      <alignment horizontal="center" vertical="center"/>
    </xf>
    <xf numFmtId="49" fontId="4" fillId="0" borderId="0" xfId="13" applyNumberFormat="1" applyFont="1" applyAlignment="1" applyProtection="1">
      <alignment horizontal="center" vertical="center"/>
    </xf>
    <xf numFmtId="49" fontId="4" fillId="0" borderId="34" xfId="13" applyNumberFormat="1" applyFont="1" applyBorder="1" applyAlignment="1" applyProtection="1">
      <alignment horizontal="center" vertical="center"/>
    </xf>
    <xf numFmtId="0" fontId="4" fillId="0" borderId="37" xfId="13" applyFont="1" applyBorder="1" applyAlignment="1" applyProtection="1">
      <alignment horizontal="center" vertical="center" textRotation="255" wrapText="1"/>
    </xf>
    <xf numFmtId="184" fontId="4" fillId="0" borderId="46" xfId="0" applyNumberFormat="1" applyFont="1" applyBorder="1" applyProtection="1">
      <alignment vertical="center"/>
    </xf>
    <xf numFmtId="0" fontId="4" fillId="0" borderId="43" xfId="13" applyFont="1" applyBorder="1" applyAlignment="1" applyProtection="1">
      <alignment horizontal="center" vertical="center" textRotation="255" wrapText="1"/>
    </xf>
    <xf numFmtId="0" fontId="4" fillId="0" borderId="15" xfId="13" applyFont="1" applyBorder="1" applyAlignment="1" applyProtection="1">
      <alignment horizontal="left" vertical="center"/>
    </xf>
    <xf numFmtId="0" fontId="4" fillId="0" borderId="16" xfId="13" applyFont="1" applyBorder="1" applyAlignment="1" applyProtection="1">
      <alignment horizontal="left" vertical="center"/>
    </xf>
    <xf numFmtId="0" fontId="4" fillId="0" borderId="17" xfId="13" applyFont="1" applyBorder="1" applyAlignment="1" applyProtection="1">
      <alignment horizontal="left" vertical="center"/>
    </xf>
    <xf numFmtId="184" fontId="4" fillId="0" borderId="47" xfId="0" applyNumberFormat="1" applyFont="1" applyBorder="1" applyProtection="1">
      <alignment vertical="center"/>
    </xf>
    <xf numFmtId="0" fontId="4" fillId="0" borderId="22" xfId="13" applyFont="1" applyBorder="1" applyAlignment="1" applyProtection="1">
      <alignment horizontal="center" vertical="center" textRotation="255" wrapText="1"/>
    </xf>
    <xf numFmtId="184" fontId="4" fillId="0" borderId="56" xfId="0" applyNumberFormat="1" applyFont="1" applyBorder="1" applyProtection="1">
      <alignment vertical="center"/>
    </xf>
    <xf numFmtId="49" fontId="4" fillId="0" borderId="23" xfId="13" applyNumberFormat="1" applyFont="1" applyBorder="1" applyAlignment="1" applyProtection="1">
      <alignment horizontal="center" vertical="center"/>
    </xf>
    <xf numFmtId="49" fontId="4" fillId="0" borderId="24" xfId="13" applyNumberFormat="1" applyFont="1" applyBorder="1" applyAlignment="1" applyProtection="1">
      <alignment horizontal="center" vertical="center"/>
    </xf>
    <xf numFmtId="49" fontId="4" fillId="0" borderId="25" xfId="13" applyNumberFormat="1" applyFont="1" applyBorder="1" applyAlignment="1" applyProtection="1">
      <alignment horizontal="center" vertical="center"/>
    </xf>
    <xf numFmtId="184" fontId="4" fillId="0" borderId="48" xfId="0" applyNumberFormat="1" applyFont="1" applyBorder="1" applyProtection="1">
      <alignment vertical="center"/>
    </xf>
    <xf numFmtId="0" fontId="4" fillId="0" borderId="22" xfId="13" applyFont="1" applyBorder="1" applyAlignment="1" applyProtection="1">
      <alignment horizontal="center" vertical="center" textRotation="255"/>
    </xf>
    <xf numFmtId="49" fontId="4" fillId="0" borderId="38" xfId="13" applyNumberFormat="1" applyFont="1" applyBorder="1" applyAlignment="1" applyProtection="1">
      <alignment horizontal="center" vertical="center" wrapText="1"/>
    </xf>
    <xf numFmtId="49" fontId="4" fillId="0" borderId="0" xfId="13" applyNumberFormat="1" applyFont="1" applyAlignment="1" applyProtection="1">
      <alignment horizontal="center" vertical="center" wrapText="1"/>
    </xf>
    <xf numFmtId="49" fontId="4" fillId="0" borderId="34" xfId="13" applyNumberFormat="1" applyFont="1" applyBorder="1" applyAlignment="1" applyProtection="1">
      <alignment horizontal="center" vertical="center" wrapText="1"/>
    </xf>
    <xf numFmtId="0" fontId="4" fillId="5" borderId="31" xfId="13" applyFont="1" applyFill="1" applyBorder="1" applyAlignment="1" applyProtection="1">
      <alignment horizontal="left" vertical="center"/>
    </xf>
    <xf numFmtId="0" fontId="4" fillId="5" borderId="32" xfId="13" applyFont="1" applyFill="1" applyBorder="1" applyAlignment="1" applyProtection="1">
      <alignment horizontal="left" vertical="center"/>
    </xf>
    <xf numFmtId="0" fontId="4" fillId="0" borderId="55" xfId="0" applyFont="1" applyBorder="1" applyProtection="1">
      <alignment vertical="center"/>
    </xf>
    <xf numFmtId="0" fontId="4" fillId="0" borderId="37" xfId="13" applyFont="1" applyBorder="1" applyAlignment="1" applyProtection="1">
      <alignment horizontal="center" vertical="center" textRotation="255"/>
    </xf>
    <xf numFmtId="0" fontId="4" fillId="5" borderId="38" xfId="13" applyFont="1" applyFill="1" applyBorder="1" applyAlignment="1" applyProtection="1">
      <alignment horizontal="left" vertical="center"/>
    </xf>
    <xf numFmtId="0" fontId="4" fillId="5" borderId="36" xfId="13" applyFont="1" applyFill="1" applyBorder="1" applyAlignment="1" applyProtection="1">
      <alignment horizontal="left" vertical="center"/>
    </xf>
    <xf numFmtId="49" fontId="4" fillId="5" borderId="49" xfId="13" applyNumberFormat="1" applyFont="1" applyFill="1" applyBorder="1" applyAlignment="1" applyProtection="1">
      <alignment horizontal="center" vertical="center"/>
    </xf>
    <xf numFmtId="49" fontId="4" fillId="4" borderId="38" xfId="13" applyNumberFormat="1" applyFont="1" applyFill="1" applyBorder="1" applyAlignment="1" applyProtection="1">
      <alignment horizontal="center" vertical="center"/>
    </xf>
    <xf numFmtId="49" fontId="4" fillId="4" borderId="0" xfId="13" applyNumberFormat="1" applyFont="1" applyFill="1" applyAlignment="1" applyProtection="1">
      <alignment horizontal="center" vertical="center"/>
    </xf>
    <xf numFmtId="49" fontId="4" fillId="4" borderId="34" xfId="13" applyNumberFormat="1" applyFont="1" applyFill="1" applyBorder="1" applyAlignment="1" applyProtection="1">
      <alignment horizontal="center" vertical="center"/>
    </xf>
    <xf numFmtId="0" fontId="4" fillId="5" borderId="49" xfId="13" applyFont="1" applyFill="1" applyBorder="1" applyAlignment="1" applyProtection="1">
      <alignment horizontal="center" vertical="center"/>
    </xf>
    <xf numFmtId="0" fontId="4" fillId="5" borderId="53" xfId="13" applyFont="1" applyFill="1" applyBorder="1" applyAlignment="1" applyProtection="1">
      <alignment horizontal="left" vertical="center"/>
    </xf>
    <xf numFmtId="0" fontId="4" fillId="5" borderId="54" xfId="13" applyFont="1" applyFill="1" applyBorder="1" applyAlignment="1" applyProtection="1">
      <alignment horizontal="left" vertical="center"/>
    </xf>
    <xf numFmtId="0" fontId="4" fillId="5" borderId="50" xfId="13" applyFont="1" applyFill="1" applyBorder="1" applyAlignment="1" applyProtection="1">
      <alignment horizontal="left" vertical="center"/>
    </xf>
    <xf numFmtId="49" fontId="4" fillId="5" borderId="37" xfId="13" applyNumberFormat="1" applyFont="1" applyFill="1" applyBorder="1" applyAlignment="1" applyProtection="1">
      <alignment horizontal="center" vertical="center"/>
    </xf>
    <xf numFmtId="0" fontId="4" fillId="5" borderId="37" xfId="13" applyFont="1" applyFill="1" applyBorder="1" applyAlignment="1" applyProtection="1">
      <alignment horizontal="center" vertical="center"/>
    </xf>
    <xf numFmtId="0" fontId="4" fillId="5" borderId="34" xfId="13" applyFont="1" applyFill="1" applyBorder="1" applyAlignment="1" applyProtection="1">
      <alignment horizontal="left" vertical="center"/>
    </xf>
    <xf numFmtId="0" fontId="4" fillId="0" borderId="23" xfId="13" applyFont="1" applyBorder="1" applyAlignment="1" applyProtection="1">
      <alignment horizontal="center" vertical="center" textRotation="255" wrapText="1"/>
    </xf>
    <xf numFmtId="49" fontId="4" fillId="5" borderId="43" xfId="13" applyNumberFormat="1" applyFont="1" applyFill="1" applyBorder="1" applyAlignment="1" applyProtection="1">
      <alignment horizontal="center" vertical="center"/>
    </xf>
    <xf numFmtId="0" fontId="4" fillId="5" borderId="43" xfId="13" applyFont="1" applyFill="1" applyBorder="1" applyAlignment="1" applyProtection="1">
      <alignment horizontal="center" vertical="center"/>
    </xf>
    <xf numFmtId="0" fontId="4" fillId="5" borderId="23" xfId="13" applyFont="1" applyFill="1" applyBorder="1" applyAlignment="1" applyProtection="1">
      <alignment horizontal="left" vertical="center"/>
    </xf>
    <xf numFmtId="0" fontId="4" fillId="5" borderId="25" xfId="13" applyFont="1" applyFill="1" applyBorder="1" applyAlignment="1" applyProtection="1">
      <alignment horizontal="left" vertical="center"/>
    </xf>
    <xf numFmtId="184" fontId="4" fillId="0" borderId="44" xfId="0" applyNumberFormat="1" applyFont="1" applyBorder="1" applyProtection="1">
      <alignment vertical="center"/>
    </xf>
    <xf numFmtId="0" fontId="4" fillId="0" borderId="1" xfId="13" applyFont="1" applyBorder="1" applyAlignment="1" applyProtection="1">
      <alignment horizontal="left" vertical="center"/>
    </xf>
    <xf numFmtId="0" fontId="4" fillId="0" borderId="2" xfId="13" applyFont="1" applyBorder="1" applyAlignment="1" applyProtection="1">
      <alignment horizontal="left" vertical="center"/>
    </xf>
    <xf numFmtId="0" fontId="4" fillId="0" borderId="20" xfId="13" applyFont="1" applyBorder="1" applyAlignment="1" applyProtection="1">
      <alignment horizontal="left" vertical="center"/>
    </xf>
    <xf numFmtId="38" fontId="4" fillId="4" borderId="2" xfId="13" applyNumberFormat="1" applyFont="1" applyFill="1" applyBorder="1" applyAlignment="1" applyProtection="1">
      <alignment horizontal="left" vertical="center"/>
    </xf>
    <xf numFmtId="38" fontId="4" fillId="4" borderId="3" xfId="13" applyNumberFormat="1" applyFont="1" applyFill="1" applyBorder="1" applyAlignment="1" applyProtection="1">
      <alignment horizontal="left" vertical="center"/>
    </xf>
    <xf numFmtId="0" fontId="4" fillId="0" borderId="5" xfId="13" applyFont="1" applyBorder="1" applyAlignment="1" applyProtection="1">
      <alignment horizontal="left" vertical="center"/>
    </xf>
    <xf numFmtId="0" fontId="4" fillId="0" borderId="6" xfId="13" applyFont="1" applyBorder="1" applyAlignment="1" applyProtection="1">
      <alignment horizontal="left" vertical="center"/>
    </xf>
    <xf numFmtId="0" fontId="4" fillId="0" borderId="7" xfId="13" applyFont="1" applyBorder="1" applyAlignment="1" applyProtection="1">
      <alignment horizontal="left" vertical="center"/>
    </xf>
    <xf numFmtId="49" fontId="4" fillId="0" borderId="5" xfId="13" applyNumberFormat="1" applyFont="1" applyBorder="1" applyAlignment="1" applyProtection="1">
      <alignment horizontal="center" vertical="center"/>
    </xf>
    <xf numFmtId="49" fontId="4" fillId="0" borderId="6" xfId="13" applyNumberFormat="1" applyFont="1" applyBorder="1" applyAlignment="1" applyProtection="1">
      <alignment horizontal="center" vertical="center"/>
    </xf>
    <xf numFmtId="49" fontId="4" fillId="0" borderId="7" xfId="13" applyNumberFormat="1" applyFont="1" applyBorder="1" applyAlignment="1" applyProtection="1">
      <alignment horizontal="center" vertical="center"/>
    </xf>
    <xf numFmtId="38" fontId="4" fillId="4" borderId="31" xfId="13" applyNumberFormat="1" applyFont="1" applyFill="1" applyBorder="1" applyAlignment="1" applyProtection="1">
      <alignment horizontal="center" vertical="center"/>
    </xf>
    <xf numFmtId="38" fontId="4" fillId="4" borderId="32" xfId="13" applyNumberFormat="1" applyFont="1" applyFill="1" applyBorder="1" applyAlignment="1" applyProtection="1">
      <alignment horizontal="center" vertical="center"/>
    </xf>
    <xf numFmtId="0" fontId="4" fillId="0" borderId="10" xfId="13" applyFont="1" applyBorder="1" applyAlignment="1" applyProtection="1">
      <alignment horizontal="left" vertical="center"/>
    </xf>
    <xf numFmtId="0" fontId="4" fillId="0" borderId="11" xfId="13" applyFont="1" applyBorder="1" applyAlignment="1" applyProtection="1">
      <alignment horizontal="left" vertical="center"/>
    </xf>
    <xf numFmtId="0" fontId="4" fillId="0" borderId="12" xfId="13" applyFont="1" applyBorder="1" applyAlignment="1" applyProtection="1">
      <alignment horizontal="left" vertical="center"/>
    </xf>
    <xf numFmtId="38" fontId="4" fillId="4" borderId="38" xfId="13" applyNumberFormat="1" applyFont="1" applyFill="1" applyBorder="1" applyAlignment="1" applyProtection="1">
      <alignment horizontal="center" vertical="center"/>
    </xf>
    <xf numFmtId="38" fontId="4" fillId="4" borderId="36" xfId="13" applyNumberFormat="1" applyFont="1" applyFill="1" applyBorder="1" applyAlignment="1" applyProtection="1">
      <alignment horizontal="center" vertical="center"/>
    </xf>
    <xf numFmtId="0" fontId="4" fillId="0" borderId="49" xfId="13" applyFont="1" applyBorder="1" applyAlignment="1" applyProtection="1">
      <alignment horizontal="center" vertical="center" textRotation="255"/>
    </xf>
    <xf numFmtId="49" fontId="4" fillId="0" borderId="53" xfId="13" applyNumberFormat="1" applyFont="1" applyBorder="1" applyAlignment="1" applyProtection="1">
      <alignment horizontal="center" vertical="center" wrapText="1"/>
    </xf>
    <xf numFmtId="49" fontId="4" fillId="0" borderId="51" xfId="13" applyNumberFormat="1" applyFont="1" applyBorder="1" applyAlignment="1" applyProtection="1">
      <alignment horizontal="center" vertical="center" wrapText="1"/>
    </xf>
    <xf numFmtId="49" fontId="4" fillId="0" borderId="54" xfId="13" applyNumberFormat="1" applyFont="1" applyBorder="1" applyAlignment="1" applyProtection="1">
      <alignment horizontal="center" vertical="center" wrapText="1"/>
    </xf>
    <xf numFmtId="180" fontId="4" fillId="0" borderId="55" xfId="0" applyNumberFormat="1" applyFont="1" applyBorder="1" applyProtection="1">
      <alignment vertical="center"/>
    </xf>
    <xf numFmtId="0" fontId="4" fillId="0" borderId="43" xfId="13" applyFont="1" applyBorder="1" applyAlignment="1" applyProtection="1">
      <alignment horizontal="center" vertical="center" textRotation="255"/>
    </xf>
    <xf numFmtId="0" fontId="4" fillId="0" borderId="15" xfId="13" applyFont="1" applyBorder="1" applyAlignment="1" applyProtection="1">
      <alignment horizontal="left" vertical="center"/>
    </xf>
    <xf numFmtId="0" fontId="4" fillId="0" borderId="16" xfId="13" applyFont="1" applyBorder="1" applyAlignment="1" applyProtection="1">
      <alignment horizontal="left" vertical="center"/>
    </xf>
    <xf numFmtId="0" fontId="4" fillId="0" borderId="17" xfId="13" applyFont="1" applyBorder="1" applyAlignment="1" applyProtection="1">
      <alignment horizontal="left" vertical="center"/>
    </xf>
    <xf numFmtId="49" fontId="4" fillId="0" borderId="23" xfId="13" applyNumberFormat="1" applyFont="1" applyBorder="1" applyAlignment="1" applyProtection="1">
      <alignment horizontal="center" vertical="center" wrapText="1"/>
    </xf>
    <xf numFmtId="49" fontId="4" fillId="0" borderId="24" xfId="13" applyNumberFormat="1" applyFont="1" applyBorder="1" applyAlignment="1" applyProtection="1">
      <alignment horizontal="center" vertical="center" wrapText="1"/>
    </xf>
    <xf numFmtId="49" fontId="4" fillId="0" borderId="25" xfId="13" applyNumberFormat="1" applyFont="1" applyBorder="1" applyAlignment="1" applyProtection="1">
      <alignment horizontal="center" vertical="center" wrapText="1"/>
    </xf>
    <xf numFmtId="38" fontId="4" fillId="4" borderId="23" xfId="13" applyNumberFormat="1" applyFont="1" applyFill="1" applyBorder="1" applyAlignment="1" applyProtection="1">
      <alignment horizontal="center" vertical="center"/>
    </xf>
    <xf numFmtId="38" fontId="4" fillId="4" borderId="26" xfId="13" applyNumberFormat="1" applyFont="1" applyFill="1" applyBorder="1" applyAlignment="1" applyProtection="1">
      <alignment horizontal="center" vertical="center"/>
    </xf>
    <xf numFmtId="184" fontId="4" fillId="0" borderId="62" xfId="0" applyNumberFormat="1" applyFont="1" applyBorder="1" applyProtection="1">
      <alignment vertical="center"/>
    </xf>
    <xf numFmtId="0" fontId="4" fillId="0" borderId="35" xfId="13" applyFont="1" applyBorder="1" applyAlignment="1" applyProtection="1">
      <alignment horizontal="left" vertical="center"/>
    </xf>
    <xf numFmtId="49" fontId="4" fillId="5" borderId="2" xfId="13" applyNumberFormat="1" applyFont="1" applyFill="1" applyBorder="1" applyAlignment="1" applyProtection="1">
      <alignment horizontal="center" vertical="center"/>
    </xf>
    <xf numFmtId="49" fontId="4" fillId="5" borderId="2" xfId="13" applyNumberFormat="1" applyFont="1" applyFill="1" applyBorder="1" applyAlignment="1" applyProtection="1">
      <alignment horizontal="center" vertical="center" wrapText="1"/>
    </xf>
    <xf numFmtId="49" fontId="4" fillId="5" borderId="2" xfId="13" applyNumberFormat="1" applyFont="1" applyFill="1" applyBorder="1" applyAlignment="1" applyProtection="1">
      <alignment horizontal="left" vertical="center"/>
    </xf>
    <xf numFmtId="38" fontId="4" fillId="5" borderId="2" xfId="13" applyNumberFormat="1" applyFont="1" applyFill="1" applyBorder="1" applyAlignment="1" applyProtection="1">
      <alignment horizontal="left" vertical="center"/>
    </xf>
    <xf numFmtId="49" fontId="4" fillId="0" borderId="0" xfId="0" applyNumberFormat="1" applyFont="1" applyAlignment="1" applyProtection="1">
      <alignment vertical="top"/>
    </xf>
    <xf numFmtId="49" fontId="4" fillId="0" borderId="24" xfId="0" applyNumberFormat="1" applyFont="1" applyBorder="1" applyAlignment="1" applyProtection="1">
      <alignment vertical="top"/>
    </xf>
    <xf numFmtId="0" fontId="16" fillId="0" borderId="30" xfId="0" applyFont="1" applyBorder="1" applyProtection="1">
      <alignment vertical="center"/>
    </xf>
    <xf numFmtId="177" fontId="4" fillId="0" borderId="0" xfId="2" applyNumberFormat="1" applyFont="1" applyProtection="1">
      <alignment vertical="center"/>
    </xf>
    <xf numFmtId="178" fontId="4" fillId="0" borderId="0" xfId="2" applyNumberFormat="1" applyFont="1" applyProtection="1">
      <alignment vertical="center"/>
    </xf>
    <xf numFmtId="182" fontId="4" fillId="0" borderId="0" xfId="2" applyNumberFormat="1" applyFont="1" applyProtection="1">
      <alignment vertical="center"/>
    </xf>
    <xf numFmtId="177" fontId="4" fillId="0" borderId="28" xfId="0" applyNumberFormat="1" applyFont="1" applyBorder="1" applyProtection="1">
      <alignment vertical="center"/>
    </xf>
    <xf numFmtId="178" fontId="4" fillId="0" borderId="28" xfId="0" applyNumberFormat="1" applyFont="1" applyBorder="1" applyProtection="1">
      <alignment vertical="center"/>
    </xf>
    <xf numFmtId="182" fontId="4" fillId="0" borderId="28" xfId="0" applyNumberFormat="1" applyFont="1" applyBorder="1" applyProtection="1">
      <alignment vertical="center"/>
    </xf>
    <xf numFmtId="177" fontId="4" fillId="0" borderId="0" xfId="0" applyNumberFormat="1" applyFont="1" applyProtection="1">
      <alignment vertical="center"/>
    </xf>
    <xf numFmtId="182" fontId="4" fillId="0" borderId="0" xfId="0" applyNumberFormat="1" applyFont="1" applyProtection="1">
      <alignment vertical="center"/>
    </xf>
    <xf numFmtId="0" fontId="22" fillId="0" borderId="24" xfId="0" applyFont="1" applyBorder="1" applyAlignment="1" applyProtection="1">
      <alignment vertical="center" wrapText="1"/>
    </xf>
    <xf numFmtId="0" fontId="4" fillId="0" borderId="36" xfId="1" applyFont="1" applyBorder="1" applyProtection="1">
      <alignment vertical="center"/>
    </xf>
    <xf numFmtId="0" fontId="4" fillId="0" borderId="35" xfId="2" applyFont="1" applyBorder="1" applyProtection="1">
      <alignment vertical="center"/>
    </xf>
    <xf numFmtId="0" fontId="18" fillId="0" borderId="1" xfId="0" applyFont="1" applyBorder="1" applyAlignment="1" applyProtection="1">
      <alignment horizontal="left" vertical="center"/>
    </xf>
    <xf numFmtId="0" fontId="18" fillId="0" borderId="20" xfId="0" applyFont="1" applyBorder="1" applyAlignment="1" applyProtection="1">
      <alignment horizontal="left" vertical="center"/>
    </xf>
    <xf numFmtId="0" fontId="18" fillId="0" borderId="2" xfId="0" applyFont="1" applyBorder="1" applyAlignment="1" applyProtection="1">
      <alignment horizontal="left" vertical="center"/>
    </xf>
    <xf numFmtId="0" fontId="18" fillId="0" borderId="68" xfId="0" applyFont="1" applyBorder="1" applyAlignment="1" applyProtection="1">
      <alignment horizontal="center" vertical="center" wrapText="1"/>
    </xf>
    <xf numFmtId="0" fontId="18" fillId="0" borderId="1" xfId="0" applyFont="1" applyBorder="1" applyAlignment="1" applyProtection="1">
      <alignment horizontal="left" vertical="center" wrapText="1"/>
    </xf>
    <xf numFmtId="0" fontId="18" fillId="0" borderId="20" xfId="0" applyFont="1" applyBorder="1" applyAlignment="1" applyProtection="1">
      <alignment horizontal="left" vertical="center" wrapText="1"/>
    </xf>
    <xf numFmtId="0" fontId="18" fillId="0" borderId="1" xfId="0" applyFont="1" applyBorder="1" applyAlignment="1" applyProtection="1">
      <alignment horizontal="center" vertical="center"/>
    </xf>
    <xf numFmtId="0" fontId="18" fillId="0" borderId="20" xfId="0" applyFont="1" applyBorder="1" applyAlignment="1" applyProtection="1">
      <alignment horizontal="center" vertical="center"/>
    </xf>
    <xf numFmtId="0" fontId="18" fillId="0" borderId="1" xfId="2" applyFont="1" applyBorder="1" applyAlignment="1" applyProtection="1">
      <alignment horizontal="left" vertical="center" wrapText="1"/>
    </xf>
    <xf numFmtId="0" fontId="18" fillId="0" borderId="70" xfId="2" applyFont="1" applyBorder="1" applyAlignment="1" applyProtection="1">
      <alignment horizontal="left" vertical="center" wrapText="1"/>
    </xf>
    <xf numFmtId="180" fontId="4" fillId="0" borderId="47" xfId="0" applyNumberFormat="1" applyFont="1" applyBorder="1" applyProtection="1">
      <alignment vertical="center"/>
    </xf>
    <xf numFmtId="180" fontId="4" fillId="0" borderId="69" xfId="0" applyNumberFormat="1" applyFont="1" applyBorder="1" applyProtection="1">
      <alignment vertical="center"/>
    </xf>
    <xf numFmtId="0" fontId="4" fillId="0" borderId="28" xfId="2" applyFont="1" applyBorder="1" applyProtection="1">
      <alignment vertical="center"/>
    </xf>
    <xf numFmtId="0" fontId="4" fillId="0" borderId="30" xfId="2" applyFont="1" applyBorder="1" applyProtection="1">
      <alignment vertical="center"/>
    </xf>
    <xf numFmtId="0" fontId="4" fillId="0" borderId="26" xfId="2" applyFont="1" applyBorder="1" applyProtection="1">
      <alignment vertical="center"/>
    </xf>
    <xf numFmtId="181" fontId="16" fillId="0" borderId="30" xfId="0" applyNumberFormat="1" applyFont="1" applyBorder="1" applyProtection="1">
      <alignment vertical="center"/>
    </xf>
    <xf numFmtId="49" fontId="16" fillId="0" borderId="0" xfId="0" applyNumberFormat="1" applyFont="1" applyProtection="1">
      <alignment vertical="center"/>
    </xf>
    <xf numFmtId="0" fontId="4" fillId="0" borderId="32" xfId="2" applyFont="1" applyBorder="1" applyProtection="1">
      <alignment vertical="center"/>
    </xf>
    <xf numFmtId="0" fontId="25" fillId="0" borderId="24" xfId="0" applyFont="1" applyBorder="1" applyAlignment="1" applyProtection="1">
      <alignment horizontal="left" vertical="center" wrapText="1"/>
    </xf>
    <xf numFmtId="0" fontId="4" fillId="0" borderId="44" xfId="2" applyFont="1" applyBorder="1" applyProtection="1">
      <alignment vertical="center"/>
    </xf>
    <xf numFmtId="49" fontId="18" fillId="0" borderId="2" xfId="0" applyNumberFormat="1" applyFont="1" applyBorder="1" applyAlignment="1" applyProtection="1">
      <alignment horizontal="left" vertical="center"/>
    </xf>
    <xf numFmtId="49" fontId="18" fillId="0" borderId="20" xfId="0" applyNumberFormat="1" applyFont="1" applyBorder="1" applyAlignment="1" applyProtection="1">
      <alignment horizontal="left" vertical="center"/>
    </xf>
    <xf numFmtId="49" fontId="18" fillId="0" borderId="1" xfId="0" applyNumberFormat="1" applyFont="1" applyBorder="1" applyAlignment="1" applyProtection="1">
      <alignment horizontal="left" vertical="center"/>
    </xf>
    <xf numFmtId="49" fontId="18" fillId="0" borderId="31" xfId="0" applyNumberFormat="1" applyFont="1" applyBorder="1" applyAlignment="1" applyProtection="1">
      <alignment horizontal="left" vertical="center"/>
    </xf>
    <xf numFmtId="49" fontId="18" fillId="0" borderId="28" xfId="0" applyNumberFormat="1" applyFont="1" applyBorder="1" applyAlignment="1" applyProtection="1">
      <alignment horizontal="left" vertical="center"/>
    </xf>
    <xf numFmtId="49" fontId="18" fillId="0" borderId="32" xfId="0" applyNumberFormat="1" applyFont="1" applyBorder="1" applyAlignment="1" applyProtection="1">
      <alignment horizontal="left" vertical="center"/>
    </xf>
    <xf numFmtId="180" fontId="4" fillId="0" borderId="75" xfId="0" applyNumberFormat="1" applyFont="1" applyBorder="1" applyProtection="1">
      <alignment vertical="center"/>
    </xf>
    <xf numFmtId="180" fontId="4" fillId="0" borderId="45" xfId="0" applyNumberFormat="1" applyFont="1" applyBorder="1" applyProtection="1">
      <alignment vertical="center"/>
    </xf>
    <xf numFmtId="180" fontId="4" fillId="0" borderId="46" xfId="0" applyNumberFormat="1" applyFont="1" applyBorder="1" applyProtection="1">
      <alignment vertical="center"/>
    </xf>
    <xf numFmtId="178" fontId="4" fillId="0" borderId="24" xfId="0" applyNumberFormat="1" applyFont="1" applyBorder="1" applyProtection="1">
      <alignment vertical="center"/>
    </xf>
    <xf numFmtId="182" fontId="4" fillId="0" borderId="24" xfId="0" applyNumberFormat="1" applyFont="1" applyBorder="1" applyProtection="1">
      <alignment vertical="center"/>
    </xf>
    <xf numFmtId="182" fontId="4" fillId="0" borderId="24" xfId="0" applyNumberFormat="1" applyFont="1" applyBorder="1" applyAlignment="1" applyProtection="1">
      <alignment vertical="top"/>
    </xf>
    <xf numFmtId="178" fontId="4" fillId="0" borderId="24" xfId="0" applyNumberFormat="1" applyFont="1" applyBorder="1" applyAlignment="1" applyProtection="1">
      <alignment vertical="top"/>
    </xf>
    <xf numFmtId="183" fontId="4" fillId="0" borderId="0" xfId="2" applyNumberFormat="1" applyFont="1" applyProtection="1">
      <alignment vertical="center"/>
    </xf>
    <xf numFmtId="38" fontId="4" fillId="2" borderId="18" xfId="8" applyNumberFormat="1" applyFont="1" applyFill="1" applyBorder="1" applyAlignment="1" applyProtection="1">
      <alignment horizontal="right" vertical="center"/>
      <protection locked="0"/>
    </xf>
    <xf numFmtId="38" fontId="4" fillId="2" borderId="19" xfId="8" applyNumberFormat="1" applyFont="1" applyFill="1" applyBorder="1" applyAlignment="1" applyProtection="1">
      <alignment horizontal="right" vertical="center"/>
      <protection locked="0"/>
    </xf>
    <xf numFmtId="38" fontId="4" fillId="2" borderId="67" xfId="8" applyNumberFormat="1" applyFont="1" applyFill="1" applyBorder="1" applyAlignment="1" applyProtection="1">
      <alignment horizontal="right" vertical="center"/>
      <protection locked="0"/>
    </xf>
    <xf numFmtId="38" fontId="4" fillId="2" borderId="62" xfId="8" applyNumberFormat="1" applyFont="1" applyFill="1" applyBorder="1" applyAlignment="1" applyProtection="1">
      <alignment horizontal="right" vertical="center"/>
      <protection locked="0"/>
    </xf>
    <xf numFmtId="0" fontId="4" fillId="0" borderId="0" xfId="1" applyNumberFormat="1" applyFont="1" applyAlignment="1" applyProtection="1">
      <alignment horizontal="left" vertical="center"/>
    </xf>
    <xf numFmtId="0" fontId="18" fillId="0" borderId="0" xfId="0" applyFont="1" applyAlignment="1" applyProtection="1">
      <alignment horizontal="left" vertical="center"/>
    </xf>
    <xf numFmtId="0" fontId="19" fillId="0" borderId="0" xfId="0" applyFont="1" applyAlignment="1" applyProtection="1">
      <alignment vertical="top"/>
    </xf>
    <xf numFmtId="0" fontId="20" fillId="0" borderId="0" xfId="0" applyFont="1" applyProtection="1">
      <alignment vertical="center"/>
    </xf>
    <xf numFmtId="179" fontId="7" fillId="0" borderId="0" xfId="1" applyNumberFormat="1" applyFont="1" applyAlignment="1" applyProtection="1">
      <alignment vertical="top"/>
    </xf>
    <xf numFmtId="0" fontId="20" fillId="0" borderId="0" xfId="0" applyFont="1" applyAlignment="1" applyProtection="1">
      <alignment horizontal="left" vertical="center"/>
    </xf>
    <xf numFmtId="0" fontId="19" fillId="0" borderId="0" xfId="0" applyFont="1" applyProtection="1">
      <alignment vertical="center"/>
    </xf>
    <xf numFmtId="0" fontId="4" fillId="0" borderId="0" xfId="0" applyFont="1" applyAlignment="1" applyProtection="1">
      <alignment vertical="top" wrapText="1"/>
    </xf>
    <xf numFmtId="14" fontId="18" fillId="0" borderId="0" xfId="0" applyNumberFormat="1" applyFont="1" applyAlignment="1" applyProtection="1">
      <alignment horizontal="left" vertical="center"/>
    </xf>
    <xf numFmtId="0" fontId="14" fillId="0" borderId="0" xfId="0" applyFont="1" applyAlignment="1" applyProtection="1">
      <alignment vertical="top" wrapText="1"/>
    </xf>
    <xf numFmtId="0" fontId="18" fillId="0" borderId="0" xfId="0" applyFont="1" applyProtection="1">
      <alignment vertical="center"/>
    </xf>
    <xf numFmtId="0" fontId="4" fillId="0" borderId="61" xfId="0" applyFont="1" applyBorder="1" applyAlignment="1" applyProtection="1">
      <alignment horizontal="center" vertical="center" textRotation="255"/>
    </xf>
    <xf numFmtId="0" fontId="4" fillId="0" borderId="61" xfId="0" applyFont="1" applyBorder="1" applyAlignment="1" applyProtection="1">
      <alignment horizontal="center" vertical="center"/>
    </xf>
    <xf numFmtId="0" fontId="4" fillId="0" borderId="61" xfId="0" applyFont="1" applyBorder="1" applyAlignment="1" applyProtection="1">
      <alignment horizontal="center" vertical="center" wrapText="1"/>
    </xf>
    <xf numFmtId="0" fontId="18" fillId="0" borderId="61" xfId="0" applyFont="1" applyBorder="1" applyAlignment="1" applyProtection="1">
      <alignment horizontal="center" vertical="center" wrapText="1"/>
    </xf>
    <xf numFmtId="0" fontId="18" fillId="0" borderId="61" xfId="0" applyFont="1" applyBorder="1" applyAlignment="1" applyProtection="1">
      <alignment horizontal="center" vertical="center"/>
    </xf>
    <xf numFmtId="0" fontId="18" fillId="0" borderId="58" xfId="0" applyFont="1" applyBorder="1" applyProtection="1">
      <alignment vertical="center"/>
    </xf>
    <xf numFmtId="0" fontId="18" fillId="0" borderId="36" xfId="0" applyFont="1" applyBorder="1" applyProtection="1">
      <alignment vertical="center"/>
    </xf>
    <xf numFmtId="0" fontId="18" fillId="0" borderId="13" xfId="0" applyFont="1" applyBorder="1" applyProtection="1">
      <alignment vertical="center"/>
    </xf>
    <xf numFmtId="0" fontId="18" fillId="0" borderId="60" xfId="0" applyFont="1" applyBorder="1" applyProtection="1">
      <alignment vertical="center"/>
    </xf>
  </cellXfs>
  <cellStyles count="19">
    <cellStyle name="ハイパーリンク 2" xfId="16" xr:uid="{00000000-0005-0000-0000-000001000000}"/>
    <cellStyle name="桁区切り" xfId="8" builtinId="6"/>
    <cellStyle name="桁区切り 2" xfId="4" xr:uid="{00000000-0005-0000-0000-000003000000}"/>
    <cellStyle name="桁区切り 2 2" xfId="14" xr:uid="{00000000-0005-0000-0000-000004000000}"/>
    <cellStyle name="桁区切り 3" xfId="7" xr:uid="{00000000-0005-0000-0000-000005000000}"/>
    <cellStyle name="桁区切り 4" xfId="17" xr:uid="{00000000-0005-0000-0000-000006000000}"/>
    <cellStyle name="桁区切り 5" xfId="18" xr:uid="{00000000-0005-0000-0000-000007000000}"/>
    <cellStyle name="通貨 2" xfId="10" xr:uid="{00000000-0005-0000-0000-000008000000}"/>
    <cellStyle name="標準" xfId="0" builtinId="0"/>
    <cellStyle name="標準 2" xfId="11" xr:uid="{00000000-0005-0000-0000-00000A000000}"/>
    <cellStyle name="標準 3 3" xfId="3" xr:uid="{00000000-0005-0000-0000-00000B000000}"/>
    <cellStyle name="標準 4" xfId="9"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3" xr:uid="{00000000-0005-0000-0000-000010000000}"/>
    <cellStyle name="標準 5 2 2 3" xfId="12" xr:uid="{00000000-0005-0000-0000-000011000000}"/>
    <cellStyle name="標準 8" xfId="15" xr:uid="{00000000-0005-0000-0000-000012000000}"/>
    <cellStyle name="標準 9" xfId="5" xr:uid="{00000000-0005-0000-0000-000013000000}"/>
  </cellStyles>
  <dxfs count="182">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CCECFF"/>
      <color rgb="FFBFBFBF"/>
      <color rgb="FFFFCCFF"/>
      <color rgb="FFCCEDEC"/>
      <color rgb="FFFF0000"/>
      <color rgb="FFFFE1FF"/>
      <color rgb="FFC0C0C0"/>
      <color rgb="FFA6A6A6"/>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pageSetUpPr fitToPage="1"/>
  </sheetPr>
  <dimension ref="A1:X344"/>
  <sheetViews>
    <sheetView showGridLines="0" tabSelected="1" topLeftCell="B1" zoomScaleNormal="100" workbookViewId="0">
      <selection activeCell="B1" sqref="B1"/>
    </sheetView>
  </sheetViews>
  <sheetFormatPr defaultRowHeight="13.5" x14ac:dyDescent="0.15"/>
  <cols>
    <col min="1" max="1" width="6.125" style="532" hidden="1" customWidth="1"/>
    <col min="2" max="3" width="1.625" style="200" customWidth="1"/>
    <col min="4" max="4" width="5.625" style="200" customWidth="1"/>
    <col min="5" max="5" width="7.625" style="200" customWidth="1"/>
    <col min="6" max="6" width="9.25" style="200" customWidth="1"/>
    <col min="7" max="7" width="6.625" style="200" customWidth="1"/>
    <col min="8" max="8" width="2" style="200" customWidth="1"/>
    <col min="9" max="9" width="1.625" style="200" customWidth="1"/>
    <col min="10" max="10" width="3.625" style="200" customWidth="1"/>
    <col min="11" max="11" width="7.25" style="200" customWidth="1"/>
    <col min="12" max="12" width="6.375" style="200" customWidth="1"/>
    <col min="13" max="13" width="11.5" style="200" customWidth="1"/>
    <col min="14" max="14" width="7.875" style="200" customWidth="1"/>
    <col min="15" max="15" width="5.375" style="200" customWidth="1"/>
    <col min="16" max="16" width="4.625" style="200" customWidth="1"/>
    <col min="17" max="17" width="6.625" style="200" customWidth="1"/>
    <col min="18" max="18" width="13.75" style="200" customWidth="1"/>
    <col min="19" max="19" width="9.375" style="200" customWidth="1"/>
    <col min="20" max="20" width="13.75" style="200" customWidth="1"/>
    <col min="21" max="22" width="11.75" style="200" customWidth="1"/>
    <col min="23" max="23" width="2.75" style="200" customWidth="1"/>
    <col min="24" max="16384" width="9" style="200"/>
  </cols>
  <sheetData>
    <row r="1" spans="1:23" ht="30" customHeight="1" x14ac:dyDescent="0.15">
      <c r="A1" s="197" t="s">
        <v>269</v>
      </c>
      <c r="B1" s="198"/>
      <c r="C1" s="199" t="s">
        <v>260</v>
      </c>
      <c r="D1" s="199"/>
      <c r="U1" s="201"/>
      <c r="V1" s="202">
        <v>45292</v>
      </c>
      <c r="W1" s="202"/>
    </row>
    <row r="2" spans="1:23" ht="15" hidden="1" customHeight="1" x14ac:dyDescent="0.15">
      <c r="A2" s="197" t="s">
        <v>91</v>
      </c>
      <c r="B2" s="198"/>
      <c r="C2" s="203"/>
      <c r="D2" s="203"/>
    </row>
    <row r="3" spans="1:23" ht="30" customHeight="1" x14ac:dyDescent="0.15">
      <c r="A3" s="204">
        <v>2024.01</v>
      </c>
      <c r="B3" s="204"/>
      <c r="C3" s="205" t="s">
        <v>261</v>
      </c>
      <c r="D3" s="205"/>
      <c r="E3" s="205"/>
      <c r="F3" s="205"/>
      <c r="G3" s="205"/>
      <c r="H3" s="205"/>
      <c r="I3" s="205"/>
      <c r="J3" s="205"/>
      <c r="K3" s="205"/>
      <c r="L3" s="205"/>
      <c r="M3" s="205"/>
      <c r="N3" s="205"/>
      <c r="O3" s="205"/>
      <c r="P3" s="205"/>
      <c r="Q3" s="205"/>
      <c r="R3" s="205"/>
      <c r="S3" s="205"/>
      <c r="T3" s="205"/>
      <c r="U3" s="205"/>
      <c r="V3" s="205"/>
      <c r="W3" s="205"/>
    </row>
    <row r="4" spans="1:23" ht="5.25" customHeight="1" x14ac:dyDescent="0.15">
      <c r="A4" s="206"/>
      <c r="B4" s="204"/>
      <c r="C4" s="207"/>
      <c r="D4" s="208"/>
      <c r="E4" s="208"/>
      <c r="F4" s="208"/>
      <c r="G4" s="208"/>
      <c r="H4" s="208"/>
      <c r="I4" s="208"/>
      <c r="J4" s="208"/>
      <c r="K4" s="208"/>
      <c r="L4" s="208"/>
      <c r="M4" s="208"/>
      <c r="N4" s="208"/>
      <c r="O4" s="208"/>
      <c r="P4" s="208"/>
      <c r="Q4" s="208"/>
      <c r="R4" s="208"/>
      <c r="S4" s="208"/>
      <c r="T4" s="208"/>
      <c r="U4" s="208"/>
      <c r="V4" s="208"/>
      <c r="W4" s="209"/>
    </row>
    <row r="5" spans="1:23" ht="15" customHeight="1" x14ac:dyDescent="0.15">
      <c r="A5" s="206"/>
      <c r="B5" s="210"/>
      <c r="C5" s="211" t="s">
        <v>40</v>
      </c>
      <c r="D5" s="212"/>
      <c r="E5" s="212"/>
      <c r="F5" s="212"/>
      <c r="G5" s="212"/>
      <c r="H5" s="212"/>
      <c r="I5" s="212"/>
      <c r="J5" s="212"/>
      <c r="K5" s="212"/>
      <c r="L5" s="212"/>
      <c r="M5" s="212"/>
      <c r="N5" s="212"/>
      <c r="O5" s="212"/>
      <c r="P5" s="212"/>
      <c r="Q5" s="212"/>
      <c r="R5" s="212"/>
      <c r="S5" s="212"/>
      <c r="T5" s="212"/>
      <c r="U5" s="212"/>
      <c r="V5" s="212"/>
      <c r="W5" s="213"/>
    </row>
    <row r="6" spans="1:23" ht="15" customHeight="1" x14ac:dyDescent="0.15">
      <c r="A6" s="206"/>
      <c r="B6" s="204"/>
      <c r="C6" s="211" t="s">
        <v>41</v>
      </c>
      <c r="D6" s="212"/>
      <c r="E6" s="212"/>
      <c r="F6" s="212"/>
      <c r="G6" s="212"/>
      <c r="H6" s="212"/>
      <c r="I6" s="212"/>
      <c r="J6" s="212"/>
      <c r="K6" s="212"/>
      <c r="L6" s="212"/>
      <c r="M6" s="212"/>
      <c r="N6" s="212"/>
      <c r="O6" s="212"/>
      <c r="P6" s="212"/>
      <c r="Q6" s="212"/>
      <c r="R6" s="212"/>
      <c r="S6" s="212"/>
      <c r="T6" s="212"/>
      <c r="U6" s="212"/>
      <c r="V6" s="212"/>
      <c r="W6" s="213"/>
    </row>
    <row r="7" spans="1:23" ht="15" customHeight="1" x14ac:dyDescent="0.15">
      <c r="A7" s="206"/>
      <c r="B7" s="204"/>
      <c r="C7" s="211" t="s">
        <v>42</v>
      </c>
      <c r="D7" s="212"/>
      <c r="E7" s="212"/>
      <c r="F7" s="212"/>
      <c r="G7" s="212"/>
      <c r="H7" s="212"/>
      <c r="I7" s="212"/>
      <c r="J7" s="212"/>
      <c r="K7" s="212"/>
      <c r="L7" s="212"/>
      <c r="M7" s="212"/>
      <c r="N7" s="212"/>
      <c r="O7" s="212"/>
      <c r="P7" s="212"/>
      <c r="Q7" s="212"/>
      <c r="R7" s="212"/>
      <c r="S7" s="212"/>
      <c r="T7" s="212"/>
      <c r="U7" s="212"/>
      <c r="V7" s="212"/>
      <c r="W7" s="213"/>
    </row>
    <row r="8" spans="1:23" ht="15" hidden="1" customHeight="1" x14ac:dyDescent="0.15">
      <c r="A8" s="206"/>
      <c r="B8" s="204"/>
      <c r="C8" s="211"/>
      <c r="D8" s="212"/>
      <c r="E8" s="212"/>
      <c r="F8" s="212"/>
      <c r="G8" s="212"/>
      <c r="H8" s="212"/>
      <c r="I8" s="212"/>
      <c r="J8" s="212"/>
      <c r="K8" s="212"/>
      <c r="L8" s="212"/>
      <c r="M8" s="212"/>
      <c r="N8" s="212"/>
      <c r="O8" s="212"/>
      <c r="P8" s="212"/>
      <c r="Q8" s="212"/>
      <c r="R8" s="212"/>
      <c r="S8" s="212"/>
      <c r="T8" s="212"/>
      <c r="U8" s="212"/>
      <c r="V8" s="212"/>
      <c r="W8" s="213"/>
    </row>
    <row r="9" spans="1:23" ht="7.5" customHeight="1" x14ac:dyDescent="0.15">
      <c r="A9" s="206"/>
      <c r="B9" s="204"/>
      <c r="C9" s="214"/>
      <c r="D9" s="215"/>
      <c r="E9" s="215"/>
      <c r="F9" s="215"/>
      <c r="G9" s="215"/>
      <c r="H9" s="215"/>
      <c r="I9" s="215"/>
      <c r="J9" s="215"/>
      <c r="K9" s="215"/>
      <c r="L9" s="215"/>
      <c r="M9" s="215"/>
      <c r="N9" s="215"/>
      <c r="O9" s="215"/>
      <c r="P9" s="215"/>
      <c r="Q9" s="215"/>
      <c r="R9" s="215"/>
      <c r="S9" s="215"/>
      <c r="T9" s="215"/>
      <c r="U9" s="215"/>
      <c r="V9" s="215"/>
      <c r="W9" s="216"/>
    </row>
    <row r="10" spans="1:23" ht="27" customHeight="1" x14ac:dyDescent="0.15">
      <c r="A10" s="206"/>
      <c r="B10" s="204"/>
    </row>
    <row r="11" spans="1:23" ht="15.75" hidden="1" customHeight="1" x14ac:dyDescent="0.15">
      <c r="A11" s="206"/>
      <c r="B11" s="204"/>
    </row>
    <row r="12" spans="1:23" ht="15.75" hidden="1" customHeight="1" x14ac:dyDescent="0.15">
      <c r="A12" s="206"/>
      <c r="B12" s="204"/>
    </row>
    <row r="13" spans="1:23" ht="20.100000000000001" customHeight="1" x14ac:dyDescent="0.15">
      <c r="A13" s="206"/>
      <c r="B13" s="204"/>
      <c r="C13" s="217" t="s">
        <v>47</v>
      </c>
      <c r="D13" s="218"/>
      <c r="E13" s="218"/>
      <c r="F13" s="218"/>
      <c r="G13" s="218"/>
      <c r="H13" s="219"/>
    </row>
    <row r="14" spans="1:23" ht="15.75" customHeight="1" x14ac:dyDescent="0.15">
      <c r="A14" s="206"/>
      <c r="B14" s="204"/>
      <c r="C14" s="220"/>
      <c r="D14" s="221"/>
      <c r="E14" s="221"/>
      <c r="F14" s="221"/>
      <c r="G14" s="221"/>
      <c r="H14" s="221"/>
      <c r="I14" s="222"/>
      <c r="J14" s="222"/>
      <c r="K14" s="222"/>
      <c r="L14" s="222"/>
      <c r="M14" s="222"/>
      <c r="N14" s="222"/>
      <c r="O14" s="222"/>
      <c r="P14" s="222"/>
      <c r="Q14" s="222"/>
      <c r="R14" s="222"/>
      <c r="S14" s="222"/>
      <c r="T14" s="222"/>
      <c r="U14" s="222"/>
      <c r="V14" s="222"/>
      <c r="W14" s="223"/>
    </row>
    <row r="15" spans="1:23" ht="15.75" hidden="1" customHeight="1" x14ac:dyDescent="0.15">
      <c r="A15" s="206"/>
      <c r="B15" s="204"/>
      <c r="C15" s="220"/>
      <c r="D15" s="221"/>
      <c r="E15" s="221"/>
      <c r="F15" s="221"/>
      <c r="G15" s="221"/>
      <c r="H15" s="221"/>
      <c r="I15" s="224"/>
      <c r="J15" s="224"/>
      <c r="K15" s="224"/>
      <c r="L15" s="224"/>
      <c r="M15" s="224"/>
      <c r="N15" s="224"/>
      <c r="O15" s="224"/>
      <c r="P15" s="224"/>
      <c r="Q15" s="224"/>
      <c r="R15" s="224"/>
      <c r="S15" s="224"/>
      <c r="T15" s="224"/>
      <c r="U15" s="224"/>
      <c r="V15" s="224"/>
      <c r="W15" s="225"/>
    </row>
    <row r="16" spans="1:23" ht="15.75" hidden="1" customHeight="1" x14ac:dyDescent="0.15">
      <c r="A16" s="206"/>
      <c r="B16" s="204"/>
      <c r="C16" s="220"/>
      <c r="D16" s="221"/>
      <c r="E16" s="221"/>
      <c r="F16" s="221"/>
      <c r="G16" s="221"/>
      <c r="H16" s="221"/>
      <c r="I16" s="224"/>
      <c r="J16" s="224"/>
      <c r="K16" s="224"/>
      <c r="L16" s="224"/>
      <c r="M16" s="224"/>
      <c r="N16" s="224"/>
      <c r="O16" s="224"/>
      <c r="P16" s="224"/>
      <c r="Q16" s="224"/>
      <c r="R16" s="224"/>
      <c r="S16" s="224"/>
      <c r="T16" s="224"/>
      <c r="U16" s="224"/>
      <c r="V16" s="224"/>
      <c r="W16" s="225"/>
    </row>
    <row r="17" spans="1:23" ht="15.75" hidden="1" customHeight="1" x14ac:dyDescent="0.15">
      <c r="A17" s="206"/>
      <c r="B17" s="204"/>
      <c r="C17" s="220"/>
      <c r="D17" s="221"/>
      <c r="E17" s="221"/>
      <c r="F17" s="221"/>
      <c r="G17" s="221"/>
      <c r="H17" s="221"/>
      <c r="I17" s="224"/>
      <c r="J17" s="224"/>
      <c r="K17" s="224"/>
      <c r="L17" s="224"/>
      <c r="M17" s="224"/>
      <c r="N17" s="224"/>
      <c r="O17" s="224"/>
      <c r="P17" s="224"/>
      <c r="Q17" s="224"/>
      <c r="R17" s="224"/>
      <c r="S17" s="224"/>
      <c r="T17" s="224"/>
      <c r="U17" s="224"/>
      <c r="V17" s="224"/>
      <c r="W17" s="225"/>
    </row>
    <row r="18" spans="1:23" ht="15.75" hidden="1" customHeight="1" x14ac:dyDescent="0.15">
      <c r="A18" s="206"/>
      <c r="B18" s="204"/>
      <c r="C18" s="220"/>
      <c r="D18" s="221"/>
      <c r="E18" s="221"/>
      <c r="F18" s="221"/>
      <c r="G18" s="221"/>
      <c r="H18" s="221"/>
      <c r="I18" s="224"/>
      <c r="J18" s="224"/>
      <c r="K18" s="224"/>
      <c r="L18" s="224"/>
      <c r="M18" s="224"/>
      <c r="N18" s="224"/>
      <c r="O18" s="224"/>
      <c r="P18" s="224"/>
      <c r="Q18" s="224"/>
      <c r="R18" s="224"/>
      <c r="S18" s="224"/>
      <c r="T18" s="224"/>
      <c r="U18" s="224"/>
      <c r="V18" s="224"/>
      <c r="W18" s="225"/>
    </row>
    <row r="19" spans="1:23" ht="15.75" hidden="1" customHeight="1" x14ac:dyDescent="0.15">
      <c r="A19" s="206"/>
      <c r="B19" s="204"/>
      <c r="C19" s="220"/>
      <c r="D19" s="221"/>
      <c r="E19" s="221"/>
      <c r="F19" s="221"/>
      <c r="G19" s="221"/>
      <c r="H19" s="221"/>
      <c r="I19" s="224"/>
      <c r="J19" s="224"/>
      <c r="K19" s="224"/>
      <c r="L19" s="224"/>
      <c r="M19" s="224"/>
      <c r="N19" s="224"/>
      <c r="O19" s="224"/>
      <c r="P19" s="224"/>
      <c r="Q19" s="224"/>
      <c r="R19" s="224"/>
      <c r="S19" s="224"/>
      <c r="T19" s="224"/>
      <c r="U19" s="224"/>
      <c r="V19" s="224"/>
      <c r="W19" s="225"/>
    </row>
    <row r="20" spans="1:23" ht="20.100000000000001" customHeight="1" x14ac:dyDescent="0.15">
      <c r="A20" s="206">
        <f>IF(ISBLANK($I20), 1001, 0)</f>
        <v>1001</v>
      </c>
      <c r="B20" s="204"/>
      <c r="C20" s="226"/>
      <c r="D20" s="227">
        <v>1</v>
      </c>
      <c r="E20" s="200" t="s">
        <v>0</v>
      </c>
      <c r="I20" s="162"/>
      <c r="J20" s="162"/>
      <c r="K20" s="162"/>
      <c r="L20" s="162"/>
      <c r="M20" s="162"/>
      <c r="N20" s="224"/>
      <c r="O20" s="224"/>
      <c r="P20" s="224"/>
      <c r="Q20" s="224"/>
      <c r="R20" s="224"/>
      <c r="S20" s="224"/>
      <c r="T20" s="224"/>
      <c r="U20" s="224"/>
      <c r="V20" s="224"/>
      <c r="W20" s="225"/>
    </row>
    <row r="21" spans="1:23" ht="20.100000000000001" customHeight="1" x14ac:dyDescent="0.15">
      <c r="A21" s="206"/>
      <c r="B21" s="204"/>
      <c r="C21" s="226"/>
      <c r="D21" s="227"/>
      <c r="E21" s="224"/>
      <c r="F21" s="224"/>
      <c r="G21" s="224"/>
      <c r="H21" s="224"/>
      <c r="I21" s="228"/>
      <c r="J21" s="229" t="s">
        <v>84</v>
      </c>
      <c r="K21" s="230"/>
      <c r="L21" s="230"/>
      <c r="M21" s="230"/>
      <c r="N21" s="230"/>
      <c r="O21" s="230"/>
      <c r="P21" s="230"/>
      <c r="Q21" s="230"/>
      <c r="R21" s="230"/>
      <c r="S21" s="230"/>
      <c r="T21" s="230"/>
      <c r="U21" s="230"/>
      <c r="V21" s="230"/>
      <c r="W21" s="225"/>
    </row>
    <row r="22" spans="1:23" ht="20.100000000000001" customHeight="1" x14ac:dyDescent="0.15">
      <c r="A22" s="206">
        <f>IF(AND(I22&lt;&gt;"", OR(ISERROR(FIND("@"&amp;LEFT(I22,3)&amp;"@", 都道府県3))=FALSE, ISERROR(FIND("@"&amp;LEFT(I22,4)&amp;"@",都道府県4))=FALSE))=FALSE, 1001, 0)</f>
        <v>1001</v>
      </c>
      <c r="B22" s="204"/>
      <c r="C22" s="226"/>
      <c r="D22" s="227">
        <v>2</v>
      </c>
      <c r="E22" s="200" t="s">
        <v>1</v>
      </c>
      <c r="I22" s="164"/>
      <c r="J22" s="164"/>
      <c r="K22" s="164"/>
      <c r="L22" s="164"/>
      <c r="M22" s="164"/>
      <c r="N22" s="164"/>
      <c r="O22" s="164"/>
      <c r="P22" s="164"/>
      <c r="Q22" s="164"/>
      <c r="R22" s="164"/>
      <c r="S22" s="164"/>
      <c r="T22" s="164"/>
      <c r="U22" s="164"/>
      <c r="V22" s="164"/>
      <c r="W22" s="225"/>
    </row>
    <row r="23" spans="1:23" ht="20.100000000000001" customHeight="1" x14ac:dyDescent="0.15">
      <c r="A23" s="206"/>
      <c r="B23" s="204"/>
      <c r="C23" s="226"/>
      <c r="D23" s="227"/>
      <c r="E23" s="224"/>
      <c r="F23" s="224"/>
      <c r="G23" s="224"/>
      <c r="H23" s="224"/>
      <c r="I23" s="231"/>
      <c r="J23" s="229" t="s">
        <v>30</v>
      </c>
      <c r="K23" s="230"/>
      <c r="L23" s="230"/>
      <c r="M23" s="230"/>
      <c r="N23" s="230"/>
      <c r="O23" s="230"/>
      <c r="P23" s="230"/>
      <c r="Q23" s="230"/>
      <c r="R23" s="230"/>
      <c r="S23" s="230"/>
      <c r="T23" s="230"/>
      <c r="U23" s="230"/>
      <c r="V23" s="230"/>
      <c r="W23" s="225"/>
    </row>
    <row r="24" spans="1:23" ht="20.100000000000001" customHeight="1" x14ac:dyDescent="0.15">
      <c r="A24" s="206">
        <f>IF(ISBLANK($I24), 1001, 0)</f>
        <v>1001</v>
      </c>
      <c r="B24" s="204"/>
      <c r="C24" s="226"/>
      <c r="D24" s="227">
        <v>3</v>
      </c>
      <c r="E24" s="200" t="s">
        <v>2</v>
      </c>
      <c r="I24" s="161"/>
      <c r="J24" s="161"/>
      <c r="K24" s="161"/>
      <c r="L24" s="161"/>
      <c r="M24" s="161"/>
      <c r="N24" s="161"/>
      <c r="O24" s="161"/>
      <c r="P24" s="161"/>
      <c r="Q24" s="161"/>
      <c r="R24" s="161"/>
      <c r="S24" s="161"/>
      <c r="T24" s="161"/>
      <c r="U24" s="161"/>
      <c r="V24" s="161"/>
      <c r="W24" s="225"/>
    </row>
    <row r="25" spans="1:23" ht="20.100000000000001" customHeight="1" x14ac:dyDescent="0.15">
      <c r="A25" s="206"/>
      <c r="B25" s="204"/>
      <c r="C25" s="232"/>
      <c r="D25" s="224"/>
      <c r="E25" s="224"/>
      <c r="F25" s="224"/>
      <c r="G25" s="224"/>
      <c r="H25" s="224"/>
      <c r="I25" s="228"/>
      <c r="J25" s="229" t="s">
        <v>85</v>
      </c>
      <c r="K25" s="230"/>
      <c r="L25" s="230"/>
      <c r="M25" s="230"/>
      <c r="N25" s="230"/>
      <c r="O25" s="230"/>
      <c r="P25" s="230"/>
      <c r="Q25" s="230"/>
      <c r="R25" s="230"/>
      <c r="S25" s="230"/>
      <c r="T25" s="230"/>
      <c r="U25" s="230"/>
      <c r="V25" s="230"/>
      <c r="W25" s="225"/>
    </row>
    <row r="26" spans="1:23" ht="20.100000000000001" customHeight="1" x14ac:dyDescent="0.15">
      <c r="A26" s="206">
        <f>IF(ISBLANK($I26), 1001, 0)</f>
        <v>1001</v>
      </c>
      <c r="B26" s="204"/>
      <c r="C26" s="226"/>
      <c r="D26" s="227">
        <v>4</v>
      </c>
      <c r="E26" s="200" t="s">
        <v>3</v>
      </c>
      <c r="I26" s="161"/>
      <c r="J26" s="161"/>
      <c r="K26" s="161"/>
      <c r="L26" s="161"/>
      <c r="M26" s="161"/>
      <c r="N26" s="161"/>
      <c r="O26" s="161"/>
      <c r="P26" s="161"/>
      <c r="Q26" s="161"/>
      <c r="R26" s="161"/>
      <c r="S26" s="161"/>
      <c r="T26" s="161"/>
      <c r="U26" s="161"/>
      <c r="V26" s="161"/>
      <c r="W26" s="225"/>
    </row>
    <row r="27" spans="1:23" ht="20.100000000000001" customHeight="1" x14ac:dyDescent="0.15">
      <c r="A27" s="206"/>
      <c r="B27" s="204"/>
      <c r="C27" s="232"/>
      <c r="D27" s="224"/>
      <c r="E27" s="224"/>
      <c r="F27" s="224"/>
      <c r="G27" s="224"/>
      <c r="H27" s="224"/>
      <c r="I27" s="228"/>
      <c r="J27" s="229" t="s">
        <v>86</v>
      </c>
      <c r="K27" s="230"/>
      <c r="L27" s="230"/>
      <c r="M27" s="230"/>
      <c r="N27" s="230"/>
      <c r="O27" s="230"/>
      <c r="P27" s="230"/>
      <c r="Q27" s="230"/>
      <c r="R27" s="230"/>
      <c r="S27" s="230"/>
      <c r="T27" s="230"/>
      <c r="U27" s="230"/>
      <c r="V27" s="230"/>
      <c r="W27" s="233"/>
    </row>
    <row r="28" spans="1:23" ht="20.100000000000001" customHeight="1" x14ac:dyDescent="0.15">
      <c r="A28" s="206">
        <f>IF(ISBLANK($I28), 1001, 0)</f>
        <v>1001</v>
      </c>
      <c r="B28" s="204"/>
      <c r="C28" s="226"/>
      <c r="D28" s="227">
        <v>5</v>
      </c>
      <c r="E28" s="200" t="s">
        <v>31</v>
      </c>
      <c r="I28" s="161"/>
      <c r="J28" s="161"/>
      <c r="K28" s="161"/>
      <c r="L28" s="161"/>
      <c r="M28" s="161"/>
      <c r="N28" s="161"/>
      <c r="O28" s="161"/>
      <c r="P28" s="161"/>
      <c r="Q28" s="161"/>
      <c r="R28" s="161"/>
      <c r="S28" s="161"/>
      <c r="T28" s="161"/>
      <c r="U28" s="161"/>
      <c r="V28" s="161"/>
      <c r="W28" s="225"/>
    </row>
    <row r="29" spans="1:23" ht="20.100000000000001" customHeight="1" x14ac:dyDescent="0.15">
      <c r="A29" s="206"/>
      <c r="B29" s="204"/>
      <c r="C29" s="232"/>
      <c r="D29" s="224"/>
      <c r="E29" s="224"/>
      <c r="F29" s="224"/>
      <c r="G29" s="224"/>
      <c r="H29" s="224"/>
      <c r="I29" s="228"/>
      <c r="J29" s="229" t="s">
        <v>39</v>
      </c>
      <c r="K29" s="234"/>
      <c r="L29" s="234"/>
      <c r="M29" s="234"/>
      <c r="N29" s="234"/>
      <c r="O29" s="234"/>
      <c r="P29" s="234"/>
      <c r="Q29" s="234"/>
      <c r="R29" s="234"/>
      <c r="S29" s="234"/>
      <c r="T29" s="234"/>
      <c r="U29" s="234"/>
      <c r="V29" s="234"/>
      <c r="W29" s="233"/>
    </row>
    <row r="30" spans="1:23" ht="20.100000000000001" customHeight="1" x14ac:dyDescent="0.15">
      <c r="A30" s="206">
        <f>IF(ISBLANK($I30), 1001, 0)</f>
        <v>1001</v>
      </c>
      <c r="B30" s="204"/>
      <c r="C30" s="226"/>
      <c r="D30" s="227">
        <v>6</v>
      </c>
      <c r="E30" s="200" t="s">
        <v>4</v>
      </c>
      <c r="I30" s="161"/>
      <c r="J30" s="161"/>
      <c r="K30" s="161"/>
      <c r="L30" s="161"/>
      <c r="M30" s="161"/>
      <c r="N30" s="161"/>
      <c r="O30" s="161"/>
      <c r="P30" s="161"/>
      <c r="Q30" s="161"/>
      <c r="R30" s="161"/>
      <c r="S30" s="161"/>
      <c r="T30" s="161"/>
      <c r="U30" s="161"/>
      <c r="V30" s="161"/>
      <c r="W30" s="225"/>
    </row>
    <row r="31" spans="1:23" ht="20.100000000000001" customHeight="1" x14ac:dyDescent="0.15">
      <c r="A31" s="206"/>
      <c r="B31" s="204"/>
      <c r="C31" s="232"/>
      <c r="D31" s="224"/>
      <c r="E31" s="224"/>
      <c r="F31" s="224"/>
      <c r="G31" s="224"/>
      <c r="H31" s="224"/>
      <c r="I31" s="228"/>
      <c r="J31" s="229" t="s">
        <v>11</v>
      </c>
      <c r="K31" s="230"/>
      <c r="L31" s="230"/>
      <c r="M31" s="230"/>
      <c r="N31" s="230"/>
      <c r="O31" s="230"/>
      <c r="P31" s="230"/>
      <c r="Q31" s="230"/>
      <c r="R31" s="230"/>
      <c r="S31" s="230"/>
      <c r="T31" s="230"/>
      <c r="U31" s="230"/>
      <c r="V31" s="230"/>
      <c r="W31" s="233"/>
    </row>
    <row r="32" spans="1:23" ht="20.100000000000001" customHeight="1" x14ac:dyDescent="0.15">
      <c r="A32" s="206">
        <f>IF(ISBLANK($I32), 1001, 0)</f>
        <v>1001</v>
      </c>
      <c r="B32" s="204"/>
      <c r="C32" s="226"/>
      <c r="D32" s="227">
        <v>7</v>
      </c>
      <c r="E32" s="200" t="s">
        <v>5</v>
      </c>
      <c r="I32" s="161"/>
      <c r="J32" s="161"/>
      <c r="K32" s="161"/>
      <c r="L32" s="161"/>
      <c r="M32" s="161"/>
      <c r="N32" s="161"/>
      <c r="O32" s="161"/>
      <c r="P32" s="161"/>
      <c r="Q32" s="161"/>
      <c r="R32" s="161"/>
      <c r="S32" s="161"/>
      <c r="T32" s="161"/>
      <c r="U32" s="161"/>
      <c r="V32" s="161"/>
      <c r="W32" s="225"/>
    </row>
    <row r="33" spans="1:23" ht="20.100000000000001" customHeight="1" x14ac:dyDescent="0.15">
      <c r="A33" s="206"/>
      <c r="B33" s="204"/>
      <c r="C33" s="232"/>
      <c r="D33" s="224"/>
      <c r="E33" s="224"/>
      <c r="F33" s="224"/>
      <c r="G33" s="224"/>
      <c r="H33" s="224"/>
      <c r="I33" s="228"/>
      <c r="J33" s="229" t="s">
        <v>12</v>
      </c>
      <c r="K33" s="230"/>
      <c r="L33" s="230"/>
      <c r="M33" s="230"/>
      <c r="N33" s="230"/>
      <c r="O33" s="230"/>
      <c r="P33" s="230"/>
      <c r="Q33" s="230"/>
      <c r="R33" s="230"/>
      <c r="S33" s="230"/>
      <c r="T33" s="230"/>
      <c r="U33" s="230"/>
      <c r="V33" s="230"/>
      <c r="W33" s="225"/>
    </row>
    <row r="34" spans="1:23" ht="20.100000000000001" customHeight="1" x14ac:dyDescent="0.15">
      <c r="A34" s="206">
        <f>IF(NOT(AND(I34&lt;&gt;"",ISNUMBER(VALUE(SUBSTITUTE(I34,"-",""))))), 1001, 0)</f>
        <v>1001</v>
      </c>
      <c r="B34" s="204"/>
      <c r="C34" s="226"/>
      <c r="D34" s="227">
        <v>8</v>
      </c>
      <c r="E34" s="200" t="s">
        <v>6</v>
      </c>
      <c r="I34" s="161"/>
      <c r="J34" s="161"/>
      <c r="K34" s="161"/>
      <c r="L34" s="161"/>
      <c r="M34" s="161"/>
      <c r="N34" s="224"/>
      <c r="O34" s="224"/>
      <c r="P34" s="224"/>
      <c r="Q34" s="224"/>
      <c r="R34" s="224"/>
      <c r="S34" s="224"/>
      <c r="T34" s="224"/>
      <c r="U34" s="224"/>
      <c r="V34" s="224"/>
      <c r="W34" s="225"/>
    </row>
    <row r="35" spans="1:23" ht="20.100000000000001" customHeight="1" x14ac:dyDescent="0.15">
      <c r="A35" s="206"/>
      <c r="B35" s="204"/>
      <c r="C35" s="232"/>
      <c r="D35" s="224"/>
      <c r="E35" s="224"/>
      <c r="F35" s="224"/>
      <c r="G35" s="224"/>
      <c r="H35" s="224"/>
      <c r="I35" s="228"/>
      <c r="J35" s="229" t="s">
        <v>87</v>
      </c>
      <c r="K35" s="230"/>
      <c r="L35" s="230"/>
      <c r="M35" s="230"/>
      <c r="N35" s="230"/>
      <c r="O35" s="230"/>
      <c r="P35" s="230"/>
      <c r="Q35" s="230"/>
      <c r="R35" s="230"/>
      <c r="S35" s="230"/>
      <c r="T35" s="230"/>
      <c r="U35" s="230"/>
      <c r="V35" s="230"/>
      <c r="W35" s="225"/>
    </row>
    <row r="36" spans="1:23" ht="20.100000000000001" customHeight="1" x14ac:dyDescent="0.15">
      <c r="A36" s="206">
        <f>IF(OR(AND(I36&lt;&gt;"",NOT(ISNUMBER(VALUE(SUBSTITUTE(I36,"-",""))))), AND($I63="しない",ISBLANK($I36))), 1001, 0)</f>
        <v>0</v>
      </c>
      <c r="B36" s="204"/>
      <c r="C36" s="226"/>
      <c r="D36" s="227">
        <v>9</v>
      </c>
      <c r="E36" s="200" t="s">
        <v>7</v>
      </c>
      <c r="I36" s="161"/>
      <c r="J36" s="161"/>
      <c r="K36" s="161"/>
      <c r="L36" s="161"/>
      <c r="M36" s="161"/>
      <c r="N36" s="224"/>
      <c r="O36" s="224"/>
      <c r="P36" s="224"/>
      <c r="Q36" s="224"/>
      <c r="R36" s="224"/>
      <c r="S36" s="224"/>
      <c r="T36" s="224"/>
      <c r="U36" s="224"/>
      <c r="V36" s="224"/>
      <c r="W36" s="225"/>
    </row>
    <row r="37" spans="1:23" ht="20.100000000000001" customHeight="1" x14ac:dyDescent="0.15">
      <c r="A37" s="206"/>
      <c r="B37" s="204"/>
      <c r="C37" s="232"/>
      <c r="D37" s="224"/>
      <c r="E37" s="224"/>
      <c r="F37" s="224"/>
      <c r="G37" s="224"/>
      <c r="H37" s="224"/>
      <c r="I37" s="228"/>
      <c r="J37" s="229" t="s">
        <v>87</v>
      </c>
      <c r="K37" s="230"/>
      <c r="L37" s="230"/>
      <c r="M37" s="230"/>
      <c r="N37" s="230"/>
      <c r="O37" s="230"/>
      <c r="P37" s="230"/>
      <c r="Q37" s="230"/>
      <c r="R37" s="230"/>
      <c r="S37" s="230"/>
      <c r="T37" s="230"/>
      <c r="U37" s="230"/>
      <c r="V37" s="230"/>
      <c r="W37" s="225"/>
    </row>
    <row r="38" spans="1:23" ht="20.100000000000001" customHeight="1" x14ac:dyDescent="0.15">
      <c r="A38" s="206">
        <f>IF(AND($I63="しない",ISBLANK($I38)), 1001, 0)</f>
        <v>0</v>
      </c>
      <c r="B38" s="204"/>
      <c r="C38" s="226"/>
      <c r="D38" s="227">
        <v>10</v>
      </c>
      <c r="E38" s="200" t="s">
        <v>10</v>
      </c>
      <c r="I38" s="161"/>
      <c r="J38" s="161"/>
      <c r="K38" s="161"/>
      <c r="L38" s="161"/>
      <c r="M38" s="161"/>
      <c r="N38" s="161"/>
      <c r="O38" s="161"/>
      <c r="P38" s="161"/>
      <c r="Q38" s="161"/>
      <c r="R38" s="161"/>
      <c r="S38" s="161"/>
      <c r="T38" s="161"/>
      <c r="U38" s="161"/>
      <c r="V38" s="161"/>
      <c r="W38" s="225"/>
    </row>
    <row r="39" spans="1:23" ht="20.100000000000001" customHeight="1" x14ac:dyDescent="0.15">
      <c r="A39" s="206"/>
      <c r="B39" s="204"/>
      <c r="C39" s="232"/>
      <c r="D39" s="224"/>
      <c r="E39" s="224"/>
      <c r="F39" s="224"/>
      <c r="G39" s="224"/>
      <c r="H39" s="224"/>
      <c r="I39" s="228"/>
      <c r="J39" s="229" t="s">
        <v>92</v>
      </c>
      <c r="K39" s="235"/>
      <c r="L39" s="235"/>
      <c r="M39" s="235"/>
      <c r="N39" s="235"/>
      <c r="O39" s="235"/>
      <c r="P39" s="235"/>
      <c r="Q39" s="235"/>
      <c r="R39" s="235"/>
      <c r="S39" s="235"/>
      <c r="T39" s="235"/>
      <c r="U39" s="235"/>
      <c r="V39" s="235"/>
      <c r="W39" s="225"/>
    </row>
    <row r="40" spans="1:23" ht="20.100000000000001" customHeight="1" x14ac:dyDescent="0.15">
      <c r="A40" s="206">
        <f>IF(AND($I40&lt;&gt;"一致する", $I40&lt;&gt;"一致しない"), 1001, 0)</f>
        <v>0</v>
      </c>
      <c r="B40" s="204"/>
      <c r="C40" s="226"/>
      <c r="D40" s="227">
        <v>11</v>
      </c>
      <c r="E40" s="200" t="s">
        <v>53</v>
      </c>
      <c r="I40" s="161" t="s">
        <v>58</v>
      </c>
      <c r="J40" s="161"/>
      <c r="K40" s="161"/>
      <c r="L40" s="161"/>
      <c r="M40" s="161"/>
      <c r="N40" s="224"/>
      <c r="O40" s="224"/>
      <c r="P40" s="224"/>
      <c r="Q40" s="224"/>
      <c r="R40" s="224"/>
      <c r="S40" s="224"/>
      <c r="T40" s="224"/>
      <c r="U40" s="224"/>
      <c r="W40" s="236"/>
    </row>
    <row r="41" spans="1:23" ht="20.100000000000001" customHeight="1" x14ac:dyDescent="0.15">
      <c r="A41" s="206"/>
      <c r="B41" s="204"/>
      <c r="C41" s="232"/>
      <c r="D41" s="224"/>
      <c r="E41" s="224"/>
      <c r="F41" s="224"/>
      <c r="G41" s="224"/>
      <c r="H41" s="224"/>
      <c r="I41" s="231"/>
      <c r="J41" s="229" t="s">
        <v>99</v>
      </c>
      <c r="K41" s="230"/>
      <c r="L41" s="230"/>
      <c r="M41" s="230"/>
      <c r="N41" s="230"/>
      <c r="O41" s="230"/>
      <c r="P41" s="230"/>
      <c r="Q41" s="230"/>
      <c r="R41" s="230"/>
      <c r="S41" s="230"/>
      <c r="T41" s="230"/>
      <c r="U41" s="230"/>
      <c r="V41" s="230"/>
      <c r="W41" s="236"/>
    </row>
    <row r="42" spans="1:23" ht="15.75" customHeight="1" x14ac:dyDescent="0.15">
      <c r="A42" s="206"/>
      <c r="B42" s="204"/>
      <c r="C42" s="237"/>
      <c r="D42" s="238"/>
      <c r="E42" s="238"/>
      <c r="F42" s="238"/>
      <c r="G42" s="238"/>
      <c r="H42" s="238"/>
      <c r="I42" s="239"/>
      <c r="J42" s="239"/>
      <c r="K42" s="239"/>
      <c r="L42" s="239"/>
      <c r="M42" s="239"/>
      <c r="N42" s="239"/>
      <c r="O42" s="239"/>
      <c r="P42" s="239"/>
      <c r="Q42" s="239"/>
      <c r="R42" s="239"/>
      <c r="S42" s="239"/>
      <c r="T42" s="239"/>
      <c r="U42" s="239"/>
      <c r="V42" s="239"/>
      <c r="W42" s="240"/>
    </row>
    <row r="43" spans="1:23" ht="15.75" customHeight="1" x14ac:dyDescent="0.15">
      <c r="A43" s="206"/>
      <c r="B43" s="204"/>
      <c r="C43" s="224"/>
      <c r="D43" s="224"/>
      <c r="E43" s="224"/>
      <c r="F43" s="224"/>
      <c r="G43" s="224"/>
      <c r="H43" s="224"/>
      <c r="I43" s="235"/>
      <c r="J43" s="235"/>
      <c r="K43" s="235"/>
      <c r="L43" s="235"/>
      <c r="M43" s="235"/>
      <c r="N43" s="235"/>
      <c r="O43" s="235"/>
      <c r="P43" s="235"/>
      <c r="Q43" s="235"/>
      <c r="R43" s="235"/>
      <c r="S43" s="235"/>
      <c r="T43" s="235"/>
      <c r="U43" s="235"/>
      <c r="V43" s="235"/>
      <c r="W43" s="224"/>
    </row>
    <row r="44" spans="1:23" ht="15.75" hidden="1" customHeight="1" x14ac:dyDescent="0.15">
      <c r="A44" s="206"/>
      <c r="B44" s="204"/>
      <c r="C44" s="224"/>
      <c r="D44" s="224"/>
      <c r="E44" s="224"/>
      <c r="F44" s="224"/>
      <c r="G44" s="224"/>
      <c r="H44" s="224"/>
      <c r="I44" s="235"/>
      <c r="J44" s="235"/>
      <c r="K44" s="235"/>
      <c r="L44" s="235"/>
      <c r="M44" s="235"/>
      <c r="N44" s="235"/>
      <c r="O44" s="235"/>
      <c r="P44" s="235"/>
      <c r="Q44" s="235"/>
      <c r="R44" s="235"/>
      <c r="S44" s="235"/>
      <c r="T44" s="235"/>
      <c r="U44" s="235"/>
      <c r="V44" s="235"/>
      <c r="W44" s="224"/>
    </row>
    <row r="45" spans="1:23" ht="15.75" hidden="1" customHeight="1" x14ac:dyDescent="0.15">
      <c r="A45" s="206"/>
      <c r="B45" s="204"/>
      <c r="C45" s="224"/>
      <c r="D45" s="224"/>
      <c r="E45" s="224"/>
      <c r="F45" s="224"/>
      <c r="G45" s="224"/>
      <c r="H45" s="224"/>
      <c r="I45" s="235"/>
      <c r="J45" s="235"/>
      <c r="K45" s="235"/>
      <c r="L45" s="235"/>
      <c r="M45" s="235"/>
      <c r="N45" s="235"/>
      <c r="O45" s="235"/>
      <c r="P45" s="235"/>
      <c r="Q45" s="235"/>
      <c r="R45" s="235"/>
      <c r="S45" s="235"/>
      <c r="T45" s="235"/>
      <c r="U45" s="235"/>
      <c r="V45" s="235"/>
      <c r="W45" s="224"/>
    </row>
    <row r="46" spans="1:23" ht="15.75" hidden="1" customHeight="1" x14ac:dyDescent="0.15">
      <c r="A46" s="206"/>
      <c r="B46" s="204"/>
      <c r="C46" s="224"/>
      <c r="D46" s="224"/>
      <c r="E46" s="224"/>
      <c r="F46" s="224"/>
      <c r="G46" s="224"/>
      <c r="H46" s="224"/>
      <c r="I46" s="235"/>
      <c r="J46" s="235"/>
      <c r="K46" s="235"/>
      <c r="L46" s="235"/>
      <c r="M46" s="235"/>
      <c r="N46" s="235"/>
      <c r="O46" s="235"/>
      <c r="P46" s="235"/>
      <c r="Q46" s="235"/>
      <c r="R46" s="235"/>
      <c r="S46" s="235"/>
      <c r="T46" s="235"/>
      <c r="U46" s="235"/>
      <c r="V46" s="235"/>
      <c r="W46" s="224"/>
    </row>
    <row r="47" spans="1:23" ht="15.75" hidden="1" customHeight="1" x14ac:dyDescent="0.15">
      <c r="A47" s="206"/>
      <c r="B47" s="204"/>
      <c r="C47" s="224"/>
      <c r="D47" s="224"/>
      <c r="E47" s="224"/>
      <c r="F47" s="224"/>
      <c r="G47" s="224"/>
      <c r="H47" s="224"/>
      <c r="I47" s="235"/>
      <c r="J47" s="235"/>
      <c r="K47" s="235"/>
      <c r="L47" s="235"/>
      <c r="M47" s="235"/>
      <c r="N47" s="235"/>
      <c r="O47" s="235"/>
      <c r="P47" s="235"/>
      <c r="Q47" s="235"/>
      <c r="R47" s="235"/>
      <c r="S47" s="235"/>
      <c r="T47" s="235"/>
      <c r="U47" s="235"/>
      <c r="V47" s="235"/>
      <c r="W47" s="224"/>
    </row>
    <row r="48" spans="1:23" ht="15.75" hidden="1" customHeight="1" x14ac:dyDescent="0.15">
      <c r="A48" s="206"/>
      <c r="B48" s="204"/>
      <c r="C48" s="224"/>
      <c r="D48" s="224"/>
      <c r="E48" s="224"/>
      <c r="F48" s="224"/>
      <c r="G48" s="224"/>
      <c r="H48" s="224"/>
      <c r="I48" s="235"/>
      <c r="J48" s="235"/>
      <c r="K48" s="235"/>
      <c r="L48" s="235"/>
      <c r="M48" s="235"/>
      <c r="N48" s="235"/>
      <c r="O48" s="235"/>
      <c r="P48" s="235"/>
      <c r="Q48" s="235"/>
      <c r="R48" s="235"/>
      <c r="S48" s="235"/>
      <c r="T48" s="235"/>
      <c r="U48" s="235"/>
      <c r="V48" s="235"/>
      <c r="W48" s="224"/>
    </row>
    <row r="49" spans="1:23" ht="15.75" hidden="1" customHeight="1" x14ac:dyDescent="0.15">
      <c r="A49" s="206"/>
      <c r="B49" s="204"/>
      <c r="C49" s="224"/>
      <c r="D49" s="224"/>
      <c r="E49" s="224"/>
      <c r="F49" s="224"/>
      <c r="G49" s="224"/>
      <c r="H49" s="224"/>
      <c r="I49" s="235"/>
      <c r="J49" s="235"/>
      <c r="K49" s="235"/>
      <c r="L49" s="235"/>
      <c r="M49" s="235"/>
      <c r="N49" s="235"/>
      <c r="O49" s="235"/>
      <c r="P49" s="235"/>
      <c r="Q49" s="235"/>
      <c r="R49" s="235"/>
      <c r="S49" s="235"/>
      <c r="T49" s="235"/>
      <c r="U49" s="235"/>
      <c r="V49" s="235"/>
      <c r="W49" s="224"/>
    </row>
    <row r="50" spans="1:23" ht="15.75" hidden="1" customHeight="1" x14ac:dyDescent="0.15">
      <c r="A50" s="206"/>
      <c r="B50" s="204"/>
      <c r="C50" s="224"/>
      <c r="D50" s="224"/>
      <c r="E50" s="224"/>
      <c r="F50" s="224"/>
      <c r="G50" s="224"/>
      <c r="H50" s="224"/>
      <c r="I50" s="235"/>
      <c r="J50" s="235"/>
      <c r="K50" s="235"/>
      <c r="L50" s="235"/>
      <c r="M50" s="235"/>
      <c r="N50" s="235"/>
      <c r="O50" s="235"/>
      <c r="P50" s="235"/>
      <c r="Q50" s="235"/>
      <c r="R50" s="235"/>
      <c r="S50" s="235"/>
      <c r="T50" s="235"/>
      <c r="U50" s="235"/>
      <c r="V50" s="235"/>
      <c r="W50" s="224"/>
    </row>
    <row r="51" spans="1:23" ht="15.75" hidden="1" customHeight="1" x14ac:dyDescent="0.15">
      <c r="A51" s="206"/>
      <c r="B51" s="204"/>
      <c r="C51" s="224"/>
      <c r="D51" s="224"/>
      <c r="E51" s="224"/>
      <c r="F51" s="224"/>
      <c r="G51" s="224"/>
      <c r="H51" s="224"/>
      <c r="I51" s="235"/>
      <c r="J51" s="235"/>
      <c r="K51" s="235"/>
      <c r="L51" s="235"/>
      <c r="M51" s="235"/>
      <c r="N51" s="235"/>
      <c r="O51" s="235"/>
      <c r="P51" s="235"/>
      <c r="Q51" s="235"/>
      <c r="R51" s="235"/>
      <c r="S51" s="235"/>
      <c r="T51" s="235"/>
      <c r="U51" s="235"/>
      <c r="V51" s="235"/>
      <c r="W51" s="224"/>
    </row>
    <row r="52" spans="1:23" ht="15.75" hidden="1" customHeight="1" x14ac:dyDescent="0.15">
      <c r="A52" s="206"/>
      <c r="B52" s="204"/>
      <c r="C52" s="224"/>
      <c r="D52" s="224"/>
      <c r="E52" s="224"/>
      <c r="F52" s="224"/>
      <c r="G52" s="224"/>
      <c r="H52" s="224"/>
      <c r="I52" s="235"/>
      <c r="J52" s="235"/>
      <c r="K52" s="235"/>
      <c r="L52" s="235"/>
      <c r="M52" s="235"/>
      <c r="N52" s="235"/>
      <c r="O52" s="235"/>
      <c r="P52" s="235"/>
      <c r="Q52" s="235"/>
      <c r="R52" s="235"/>
      <c r="S52" s="235"/>
      <c r="T52" s="235"/>
      <c r="U52" s="235"/>
      <c r="V52" s="235"/>
      <c r="W52" s="224"/>
    </row>
    <row r="53" spans="1:23" ht="15.75" hidden="1" customHeight="1" x14ac:dyDescent="0.15">
      <c r="A53" s="206"/>
      <c r="B53" s="204"/>
      <c r="C53" s="224"/>
      <c r="D53" s="224"/>
      <c r="E53" s="224"/>
      <c r="F53" s="224"/>
      <c r="G53" s="224"/>
      <c r="H53" s="224"/>
      <c r="I53" s="235"/>
      <c r="J53" s="235"/>
      <c r="K53" s="235"/>
      <c r="L53" s="235"/>
      <c r="M53" s="235"/>
      <c r="N53" s="235"/>
      <c r="O53" s="235"/>
      <c r="P53" s="235"/>
      <c r="Q53" s="235"/>
      <c r="R53" s="235"/>
      <c r="S53" s="235"/>
      <c r="T53" s="235"/>
      <c r="U53" s="235"/>
      <c r="V53" s="235"/>
      <c r="W53" s="224"/>
    </row>
    <row r="54" spans="1:23" ht="15.75" hidden="1" customHeight="1" x14ac:dyDescent="0.15">
      <c r="A54" s="206"/>
      <c r="B54" s="204"/>
      <c r="C54" s="224"/>
      <c r="D54" s="224"/>
      <c r="E54" s="224"/>
      <c r="F54" s="224"/>
      <c r="G54" s="224"/>
      <c r="H54" s="224"/>
      <c r="I54" s="235"/>
      <c r="J54" s="235"/>
      <c r="K54" s="235"/>
      <c r="L54" s="235"/>
      <c r="M54" s="235"/>
      <c r="N54" s="235"/>
      <c r="O54" s="235"/>
      <c r="P54" s="235"/>
      <c r="Q54" s="235"/>
      <c r="R54" s="235"/>
      <c r="S54" s="235"/>
      <c r="T54" s="235"/>
      <c r="U54" s="235"/>
      <c r="V54" s="235"/>
      <c r="W54" s="224"/>
    </row>
    <row r="55" spans="1:23" ht="15.75" hidden="1" customHeight="1" x14ac:dyDescent="0.15">
      <c r="A55" s="206"/>
      <c r="B55" s="204"/>
      <c r="C55" s="224"/>
      <c r="D55" s="224"/>
      <c r="E55" s="224"/>
      <c r="F55" s="224"/>
      <c r="G55" s="224"/>
      <c r="H55" s="224"/>
      <c r="I55" s="235"/>
      <c r="J55" s="235"/>
      <c r="K55" s="235"/>
      <c r="L55" s="235"/>
      <c r="M55" s="235"/>
      <c r="N55" s="235"/>
      <c r="O55" s="235"/>
      <c r="P55" s="235"/>
      <c r="Q55" s="235"/>
      <c r="R55" s="235"/>
      <c r="S55" s="235"/>
      <c r="T55" s="235"/>
      <c r="U55" s="235"/>
      <c r="V55" s="235"/>
      <c r="W55" s="224"/>
    </row>
    <row r="56" spans="1:23" ht="15.75" hidden="1" customHeight="1" x14ac:dyDescent="0.15">
      <c r="A56" s="206"/>
      <c r="B56" s="204"/>
      <c r="C56" s="224"/>
      <c r="D56" s="224"/>
      <c r="E56" s="224"/>
      <c r="F56" s="224"/>
      <c r="G56" s="224"/>
      <c r="H56" s="224"/>
      <c r="I56" s="235"/>
      <c r="J56" s="235"/>
      <c r="K56" s="235"/>
      <c r="L56" s="235"/>
      <c r="M56" s="235"/>
      <c r="N56" s="235"/>
      <c r="O56" s="235"/>
      <c r="P56" s="235"/>
      <c r="Q56" s="235"/>
      <c r="R56" s="235"/>
      <c r="S56" s="235"/>
      <c r="T56" s="235"/>
      <c r="U56" s="235"/>
      <c r="V56" s="235"/>
      <c r="W56" s="224"/>
    </row>
    <row r="57" spans="1:23" ht="15.75" hidden="1" customHeight="1" x14ac:dyDescent="0.15">
      <c r="A57" s="206"/>
      <c r="B57" s="204"/>
      <c r="C57" s="224"/>
      <c r="D57" s="224"/>
      <c r="E57" s="224"/>
      <c r="F57" s="224"/>
      <c r="G57" s="224"/>
      <c r="H57" s="224"/>
      <c r="I57" s="235"/>
      <c r="J57" s="235"/>
      <c r="K57" s="235"/>
      <c r="L57" s="235"/>
      <c r="M57" s="235"/>
      <c r="N57" s="235"/>
      <c r="O57" s="235"/>
      <c r="P57" s="235"/>
      <c r="Q57" s="235"/>
      <c r="R57" s="235"/>
      <c r="S57" s="235"/>
      <c r="T57" s="235"/>
      <c r="U57" s="235"/>
      <c r="V57" s="235"/>
      <c r="W57" s="224"/>
    </row>
    <row r="58" spans="1:23" ht="15.75" hidden="1" customHeight="1" x14ac:dyDescent="0.15">
      <c r="A58" s="206"/>
      <c r="B58" s="204"/>
      <c r="C58" s="224"/>
      <c r="D58" s="224"/>
      <c r="E58" s="224"/>
      <c r="F58" s="224"/>
      <c r="G58" s="224"/>
      <c r="H58" s="224"/>
      <c r="I58" s="235"/>
      <c r="J58" s="235"/>
      <c r="K58" s="235"/>
      <c r="L58" s="235"/>
      <c r="M58" s="235"/>
      <c r="N58" s="235"/>
      <c r="O58" s="235"/>
      <c r="P58" s="235"/>
      <c r="Q58" s="235"/>
      <c r="R58" s="235"/>
      <c r="S58" s="235"/>
      <c r="T58" s="235"/>
      <c r="U58" s="235"/>
      <c r="V58" s="235"/>
      <c r="W58" s="224"/>
    </row>
    <row r="59" spans="1:23" ht="15.75" customHeight="1" x14ac:dyDescent="0.15">
      <c r="A59" s="206"/>
      <c r="B59" s="204"/>
      <c r="C59" s="224"/>
      <c r="D59" s="224"/>
      <c r="E59" s="224"/>
      <c r="F59" s="224"/>
      <c r="G59" s="224"/>
      <c r="H59" s="224"/>
      <c r="I59" s="235"/>
      <c r="J59" s="224"/>
      <c r="K59" s="224"/>
      <c r="L59" s="224"/>
      <c r="M59" s="224"/>
      <c r="N59" s="224"/>
      <c r="O59" s="224"/>
      <c r="P59" s="224"/>
      <c r="Q59" s="224"/>
      <c r="R59" s="224"/>
      <c r="S59" s="224"/>
      <c r="T59" s="224"/>
      <c r="U59" s="224"/>
      <c r="V59" s="224"/>
      <c r="W59" s="224"/>
    </row>
    <row r="60" spans="1:23" ht="20.100000000000001" customHeight="1" x14ac:dyDescent="0.15">
      <c r="A60" s="206"/>
      <c r="B60" s="204"/>
      <c r="C60" s="241" t="s">
        <v>43</v>
      </c>
      <c r="D60" s="242"/>
      <c r="E60" s="242"/>
      <c r="F60" s="242"/>
      <c r="G60" s="242"/>
      <c r="H60" s="243"/>
      <c r="I60" s="244"/>
    </row>
    <row r="61" spans="1:23" ht="15.75" customHeight="1" x14ac:dyDescent="0.15">
      <c r="A61" s="206"/>
      <c r="B61" s="204"/>
      <c r="C61" s="220"/>
      <c r="D61" s="221"/>
      <c r="E61" s="221"/>
      <c r="F61" s="221"/>
      <c r="G61" s="221"/>
      <c r="H61" s="221"/>
      <c r="I61" s="222"/>
      <c r="J61" s="222"/>
      <c r="K61" s="222"/>
      <c r="L61" s="222"/>
      <c r="M61" s="222"/>
      <c r="N61" s="222"/>
      <c r="O61" s="222"/>
      <c r="P61" s="222"/>
      <c r="Q61" s="222"/>
      <c r="R61" s="222"/>
      <c r="S61" s="222"/>
      <c r="T61" s="222"/>
      <c r="U61" s="222"/>
      <c r="V61" s="222"/>
      <c r="W61" s="223"/>
    </row>
    <row r="62" spans="1:23" ht="20.100000000000001" customHeight="1" x14ac:dyDescent="0.15">
      <c r="A62" s="206"/>
      <c r="B62" s="204"/>
      <c r="C62" s="220"/>
      <c r="D62" s="245" t="s">
        <v>52</v>
      </c>
      <c r="E62" s="245"/>
      <c r="F62" s="245"/>
      <c r="G62" s="245"/>
      <c r="H62" s="245"/>
      <c r="I62" s="245"/>
      <c r="J62" s="245"/>
      <c r="K62" s="245"/>
      <c r="L62" s="245"/>
      <c r="M62" s="245"/>
      <c r="N62" s="245"/>
      <c r="O62" s="245"/>
      <c r="P62" s="245"/>
      <c r="Q62" s="245"/>
      <c r="R62" s="245"/>
      <c r="S62" s="245"/>
      <c r="T62" s="245"/>
      <c r="U62" s="245"/>
      <c r="V62" s="245"/>
      <c r="W62" s="236"/>
    </row>
    <row r="63" spans="1:23" ht="20.100000000000001" customHeight="1" x14ac:dyDescent="0.15">
      <c r="A63" s="206">
        <f>IF(AND(I63&lt;&gt;"しない", I63&lt;&gt;"する"), 1001, 0)</f>
        <v>1001</v>
      </c>
      <c r="B63" s="204"/>
      <c r="C63" s="220"/>
      <c r="D63" s="227">
        <v>1</v>
      </c>
      <c r="E63" s="224" t="s">
        <v>44</v>
      </c>
      <c r="F63" s="224"/>
      <c r="G63" s="224"/>
      <c r="H63" s="224"/>
      <c r="I63" s="161"/>
      <c r="J63" s="161"/>
      <c r="K63" s="161"/>
      <c r="L63" s="161"/>
      <c r="M63" s="161"/>
      <c r="N63" s="224"/>
      <c r="O63" s="224"/>
      <c r="P63" s="224"/>
      <c r="Q63" s="224"/>
      <c r="R63" s="224"/>
      <c r="S63" s="224"/>
      <c r="T63" s="224"/>
      <c r="U63" s="224"/>
      <c r="W63" s="236"/>
    </row>
    <row r="64" spans="1:23" ht="20.100000000000001" customHeight="1" x14ac:dyDescent="0.15">
      <c r="A64" s="206"/>
      <c r="B64" s="204"/>
      <c r="C64" s="220"/>
      <c r="D64" s="224"/>
      <c r="E64" s="224"/>
      <c r="F64" s="224"/>
      <c r="G64" s="224"/>
      <c r="H64" s="224"/>
      <c r="I64" s="231"/>
      <c r="J64" s="229" t="s">
        <v>54</v>
      </c>
      <c r="K64" s="230"/>
      <c r="L64" s="230"/>
      <c r="M64" s="230"/>
      <c r="N64" s="230"/>
      <c r="O64" s="230"/>
      <c r="P64" s="230"/>
      <c r="Q64" s="230"/>
      <c r="R64" s="230"/>
      <c r="S64" s="230"/>
      <c r="T64" s="230"/>
      <c r="U64" s="230"/>
      <c r="V64" s="230"/>
      <c r="W64" s="236"/>
    </row>
    <row r="65" spans="1:23" ht="20.100000000000001" hidden="1" customHeight="1" x14ac:dyDescent="0.15">
      <c r="A65" s="206"/>
      <c r="B65" s="204"/>
      <c r="C65" s="232"/>
      <c r="D65" s="224"/>
      <c r="E65" s="224"/>
      <c r="F65" s="224"/>
      <c r="G65" s="224"/>
      <c r="H65" s="224"/>
      <c r="I65" s="246"/>
      <c r="J65" s="247"/>
      <c r="K65" s="247"/>
      <c r="L65" s="247"/>
      <c r="M65" s="247"/>
      <c r="N65" s="247"/>
      <c r="O65" s="247"/>
      <c r="P65" s="247"/>
      <c r="Q65" s="247"/>
      <c r="R65" s="247"/>
      <c r="S65" s="247"/>
      <c r="T65" s="247"/>
      <c r="U65" s="247"/>
      <c r="V65" s="247"/>
      <c r="W65" s="236"/>
    </row>
    <row r="66" spans="1:23" ht="20.100000000000001" hidden="1" customHeight="1" x14ac:dyDescent="0.15">
      <c r="A66" s="206"/>
      <c r="B66" s="204"/>
      <c r="C66" s="232"/>
      <c r="D66" s="224"/>
      <c r="E66" s="224"/>
      <c r="F66" s="224"/>
      <c r="G66" s="224"/>
      <c r="H66" s="224"/>
      <c r="I66" s="246"/>
      <c r="J66" s="247"/>
      <c r="K66" s="247"/>
      <c r="L66" s="247"/>
      <c r="M66" s="247"/>
      <c r="N66" s="247"/>
      <c r="O66" s="247"/>
      <c r="P66" s="247"/>
      <c r="Q66" s="247"/>
      <c r="R66" s="247"/>
      <c r="S66" s="247"/>
      <c r="T66" s="247"/>
      <c r="U66" s="247"/>
      <c r="V66" s="247"/>
      <c r="W66" s="236"/>
    </row>
    <row r="67" spans="1:23" ht="20.100000000000001" hidden="1" customHeight="1" x14ac:dyDescent="0.15">
      <c r="A67" s="206"/>
      <c r="B67" s="204"/>
      <c r="C67" s="232"/>
      <c r="D67" s="224"/>
      <c r="E67" s="224"/>
      <c r="F67" s="224"/>
      <c r="G67" s="224"/>
      <c r="H67" s="224"/>
      <c r="I67" s="246"/>
      <c r="J67" s="247"/>
      <c r="K67" s="247"/>
      <c r="L67" s="247"/>
      <c r="M67" s="247"/>
      <c r="N67" s="247"/>
      <c r="O67" s="247"/>
      <c r="P67" s="247"/>
      <c r="Q67" s="247"/>
      <c r="R67" s="247"/>
      <c r="S67" s="247"/>
      <c r="T67" s="247"/>
      <c r="U67" s="247"/>
      <c r="V67" s="247"/>
      <c r="W67" s="236"/>
    </row>
    <row r="68" spans="1:23" ht="20.100000000000001" hidden="1" customHeight="1" x14ac:dyDescent="0.15">
      <c r="A68" s="206"/>
      <c r="B68" s="204"/>
      <c r="C68" s="232"/>
      <c r="D68" s="224"/>
      <c r="E68" s="224"/>
      <c r="F68" s="224"/>
      <c r="G68" s="224"/>
      <c r="H68" s="224"/>
      <c r="I68" s="246"/>
      <c r="J68" s="247"/>
      <c r="K68" s="247"/>
      <c r="L68" s="247"/>
      <c r="M68" s="247"/>
      <c r="N68" s="247"/>
      <c r="O68" s="247"/>
      <c r="P68" s="247"/>
      <c r="Q68" s="247"/>
      <c r="R68" s="247"/>
      <c r="S68" s="247"/>
      <c r="T68" s="247"/>
      <c r="U68" s="247"/>
      <c r="V68" s="247"/>
      <c r="W68" s="236"/>
    </row>
    <row r="69" spans="1:23" ht="20.100000000000001" customHeight="1" x14ac:dyDescent="0.15">
      <c r="A69" s="206">
        <f>IF(OR(AND($I63="する",ISBLANK($I69)),AND($I63="しない",NOT(ISBLANK($I69)))), 1001, 0)</f>
        <v>0</v>
      </c>
      <c r="B69" s="204"/>
      <c r="C69" s="226"/>
      <c r="D69" s="227">
        <v>2</v>
      </c>
      <c r="E69" s="200" t="s">
        <v>0</v>
      </c>
      <c r="I69" s="162"/>
      <c r="J69" s="162"/>
      <c r="K69" s="162"/>
      <c r="L69" s="162"/>
      <c r="M69" s="162"/>
      <c r="N69" s="224"/>
      <c r="O69" s="224"/>
      <c r="P69" s="224"/>
      <c r="Q69" s="224"/>
      <c r="R69" s="224"/>
      <c r="S69" s="224"/>
      <c r="T69" s="224"/>
      <c r="U69" s="224"/>
      <c r="V69" s="224"/>
      <c r="W69" s="225"/>
    </row>
    <row r="70" spans="1:23" ht="20.100000000000001" customHeight="1" x14ac:dyDescent="0.15">
      <c r="A70" s="206"/>
      <c r="B70" s="204"/>
      <c r="C70" s="226"/>
      <c r="D70" s="227"/>
      <c r="E70" s="224"/>
      <c r="F70" s="224"/>
      <c r="G70" s="224"/>
      <c r="H70" s="224"/>
      <c r="I70" s="228"/>
      <c r="J70" s="229" t="s">
        <v>84</v>
      </c>
      <c r="K70" s="230"/>
      <c r="L70" s="230"/>
      <c r="M70" s="230"/>
      <c r="N70" s="230"/>
      <c r="O70" s="230"/>
      <c r="P70" s="230"/>
      <c r="Q70" s="230"/>
      <c r="R70" s="230"/>
      <c r="S70" s="230"/>
      <c r="T70" s="230"/>
      <c r="U70" s="230"/>
      <c r="V70" s="230"/>
      <c r="W70" s="225"/>
    </row>
    <row r="71" spans="1:23" ht="20.100000000000001" customHeight="1" x14ac:dyDescent="0.15">
      <c r="A71" s="206">
        <f>IF(OR(AND($I63="する",AND(I71&lt;&gt;"", OR(ISERROR(FIND("@"&amp;LEFT(I71,3)&amp;"@", 都道府県3))=FALSE, ISERROR(FIND("@"&amp;LEFT(I71,4)&amp;"@",都道府県4))=FALSE))=FALSE),AND($I63="しない",NOT(ISBLANK($I71)))), 1001, 0)</f>
        <v>0</v>
      </c>
      <c r="B71" s="204"/>
      <c r="C71" s="226"/>
      <c r="D71" s="227">
        <v>3</v>
      </c>
      <c r="E71" s="200" t="s">
        <v>1</v>
      </c>
      <c r="I71" s="164"/>
      <c r="J71" s="164"/>
      <c r="K71" s="164"/>
      <c r="L71" s="164"/>
      <c r="M71" s="164"/>
      <c r="N71" s="164"/>
      <c r="O71" s="164"/>
      <c r="P71" s="164"/>
      <c r="Q71" s="164"/>
      <c r="R71" s="164"/>
      <c r="S71" s="164"/>
      <c r="T71" s="164"/>
      <c r="U71" s="164"/>
      <c r="V71" s="164"/>
      <c r="W71" s="225"/>
    </row>
    <row r="72" spans="1:23" ht="20.100000000000001" customHeight="1" x14ac:dyDescent="0.15">
      <c r="A72" s="206"/>
      <c r="B72" s="204"/>
      <c r="C72" s="226"/>
      <c r="D72" s="227"/>
      <c r="E72" s="224"/>
      <c r="F72" s="224"/>
      <c r="G72" s="224"/>
      <c r="H72" s="224"/>
      <c r="I72" s="231"/>
      <c r="J72" s="229" t="s">
        <v>30</v>
      </c>
      <c r="K72" s="230"/>
      <c r="L72" s="230"/>
      <c r="M72" s="230"/>
      <c r="N72" s="230"/>
      <c r="O72" s="230"/>
      <c r="P72" s="230"/>
      <c r="Q72" s="230"/>
      <c r="R72" s="230"/>
      <c r="S72" s="230"/>
      <c r="T72" s="230"/>
      <c r="U72" s="230"/>
      <c r="V72" s="230"/>
      <c r="W72" s="225"/>
    </row>
    <row r="73" spans="1:23" ht="20.100000000000001" customHeight="1" x14ac:dyDescent="0.15">
      <c r="A73" s="206">
        <f>IF(OR(AND($I63="する",ISBLANK($I73)),AND($I63="しない",NOT(ISBLANK($I73)))), 1001, 0)</f>
        <v>0</v>
      </c>
      <c r="B73" s="204"/>
      <c r="C73" s="226"/>
      <c r="D73" s="227">
        <v>4</v>
      </c>
      <c r="E73" s="200" t="s">
        <v>2</v>
      </c>
      <c r="I73" s="161"/>
      <c r="J73" s="161"/>
      <c r="K73" s="161"/>
      <c r="L73" s="161"/>
      <c r="M73" s="161"/>
      <c r="N73" s="161"/>
      <c r="O73" s="161"/>
      <c r="P73" s="161"/>
      <c r="Q73" s="161"/>
      <c r="R73" s="161"/>
      <c r="S73" s="161"/>
      <c r="T73" s="161"/>
      <c r="U73" s="161"/>
      <c r="V73" s="161"/>
      <c r="W73" s="225"/>
    </row>
    <row r="74" spans="1:23" ht="32.1" customHeight="1" x14ac:dyDescent="0.15">
      <c r="A74" s="206"/>
      <c r="B74" s="204"/>
      <c r="C74" s="232"/>
      <c r="D74" s="224"/>
      <c r="I74" s="228"/>
      <c r="J74" s="248" t="s">
        <v>88</v>
      </c>
      <c r="K74" s="248"/>
      <c r="L74" s="248"/>
      <c r="M74" s="248"/>
      <c r="N74" s="248"/>
      <c r="O74" s="248"/>
      <c r="P74" s="248"/>
      <c r="Q74" s="248"/>
      <c r="R74" s="248"/>
      <c r="S74" s="248"/>
      <c r="T74" s="248"/>
      <c r="U74" s="248"/>
      <c r="V74" s="248"/>
      <c r="W74" s="225"/>
    </row>
    <row r="75" spans="1:23" ht="20.100000000000001" customHeight="1" x14ac:dyDescent="0.15">
      <c r="A75" s="206">
        <f>IF(OR(AND($I63="する",ISBLANK($I75)),AND($I63="しない",NOT(ISBLANK($I75)))), 1001, 0)</f>
        <v>0</v>
      </c>
      <c r="B75" s="204"/>
      <c r="C75" s="226"/>
      <c r="D75" s="227">
        <v>5</v>
      </c>
      <c r="E75" s="200" t="s">
        <v>3</v>
      </c>
      <c r="I75" s="161"/>
      <c r="J75" s="161"/>
      <c r="K75" s="161"/>
      <c r="L75" s="161"/>
      <c r="M75" s="161"/>
      <c r="N75" s="161"/>
      <c r="O75" s="161"/>
      <c r="P75" s="161"/>
      <c r="Q75" s="161"/>
      <c r="R75" s="161"/>
      <c r="S75" s="161"/>
      <c r="T75" s="161"/>
      <c r="U75" s="161"/>
      <c r="V75" s="161"/>
      <c r="W75" s="225"/>
    </row>
    <row r="76" spans="1:23" ht="32.1" customHeight="1" x14ac:dyDescent="0.15">
      <c r="A76" s="206"/>
      <c r="B76" s="204"/>
      <c r="C76" s="232"/>
      <c r="D76" s="224"/>
      <c r="E76" s="224"/>
      <c r="F76" s="224"/>
      <c r="G76" s="224"/>
      <c r="H76" s="224"/>
      <c r="I76" s="228"/>
      <c r="J76" s="248" t="s">
        <v>89</v>
      </c>
      <c r="K76" s="248"/>
      <c r="L76" s="248"/>
      <c r="M76" s="248"/>
      <c r="N76" s="248"/>
      <c r="O76" s="248"/>
      <c r="P76" s="248"/>
      <c r="Q76" s="248"/>
      <c r="R76" s="248"/>
      <c r="S76" s="248"/>
      <c r="T76" s="248"/>
      <c r="U76" s="248"/>
      <c r="V76" s="248"/>
      <c r="W76" s="225"/>
    </row>
    <row r="77" spans="1:23" ht="20.100000000000001" customHeight="1" x14ac:dyDescent="0.15">
      <c r="A77" s="206">
        <f>IF(OR(AND($I63="する",ISBLANK($I77)),AND($I63="しない",NOT(ISBLANK($I77)))), 1001, 0)</f>
        <v>0</v>
      </c>
      <c r="B77" s="204"/>
      <c r="C77" s="226"/>
      <c r="D77" s="227">
        <v>6</v>
      </c>
      <c r="E77" s="200" t="s">
        <v>34</v>
      </c>
      <c r="I77" s="161"/>
      <c r="J77" s="161"/>
      <c r="K77" s="161"/>
      <c r="L77" s="161"/>
      <c r="M77" s="161"/>
      <c r="N77" s="161"/>
      <c r="O77" s="161"/>
      <c r="P77" s="161"/>
      <c r="Q77" s="161"/>
      <c r="R77" s="161"/>
      <c r="S77" s="161"/>
      <c r="T77" s="161"/>
      <c r="U77" s="161"/>
      <c r="V77" s="161"/>
      <c r="W77" s="225"/>
    </row>
    <row r="78" spans="1:23" ht="20.100000000000001" customHeight="1" x14ac:dyDescent="0.15">
      <c r="A78" s="206"/>
      <c r="B78" s="204"/>
      <c r="C78" s="232"/>
      <c r="D78" s="224"/>
      <c r="E78" s="224"/>
      <c r="F78" s="224"/>
      <c r="G78" s="224"/>
      <c r="H78" s="224"/>
      <c r="I78" s="228"/>
      <c r="J78" s="229" t="s">
        <v>90</v>
      </c>
      <c r="K78" s="230"/>
      <c r="L78" s="230"/>
      <c r="M78" s="230"/>
      <c r="N78" s="230"/>
      <c r="O78" s="230"/>
      <c r="P78" s="230"/>
      <c r="Q78" s="230"/>
      <c r="R78" s="230"/>
      <c r="S78" s="230"/>
      <c r="T78" s="230"/>
      <c r="U78" s="230"/>
      <c r="V78" s="230"/>
      <c r="W78" s="225"/>
    </row>
    <row r="79" spans="1:23" ht="20.100000000000001" customHeight="1" x14ac:dyDescent="0.15">
      <c r="A79" s="206">
        <f>IF(OR(AND($I63="する",ISBLANK($I79)),AND($I63="しない",NOT(ISBLANK($I79)))), 1001, 0)</f>
        <v>0</v>
      </c>
      <c r="B79" s="204"/>
      <c r="C79" s="226"/>
      <c r="D79" s="227">
        <v>7</v>
      </c>
      <c r="E79" s="200" t="s">
        <v>35</v>
      </c>
      <c r="I79" s="161"/>
      <c r="J79" s="161"/>
      <c r="K79" s="161"/>
      <c r="L79" s="161"/>
      <c r="M79" s="161"/>
      <c r="N79" s="161"/>
      <c r="O79" s="161"/>
      <c r="P79" s="161"/>
      <c r="Q79" s="161"/>
      <c r="R79" s="161"/>
      <c r="S79" s="161"/>
      <c r="T79" s="161"/>
      <c r="U79" s="161"/>
      <c r="V79" s="161"/>
      <c r="W79" s="225"/>
    </row>
    <row r="80" spans="1:23" ht="20.100000000000001" customHeight="1" x14ac:dyDescent="0.15">
      <c r="A80" s="206"/>
      <c r="B80" s="204"/>
      <c r="C80" s="232"/>
      <c r="D80" s="224"/>
      <c r="E80" s="224"/>
      <c r="F80" s="224"/>
      <c r="G80" s="224"/>
      <c r="H80" s="224"/>
      <c r="I80" s="228"/>
      <c r="J80" s="229" t="s">
        <v>11</v>
      </c>
      <c r="K80" s="230"/>
      <c r="L80" s="230"/>
      <c r="M80" s="230"/>
      <c r="N80" s="230"/>
      <c r="O80" s="230"/>
      <c r="P80" s="230"/>
      <c r="Q80" s="230"/>
      <c r="R80" s="230"/>
      <c r="S80" s="230"/>
      <c r="T80" s="230"/>
      <c r="U80" s="230"/>
      <c r="V80" s="230"/>
      <c r="W80" s="225"/>
    </row>
    <row r="81" spans="1:23" ht="20.100000000000001" customHeight="1" x14ac:dyDescent="0.15">
      <c r="A81" s="206">
        <f>IF(OR(AND($I63="する",ISBLANK($I81)),AND($I63="しない",NOT(ISBLANK($I81)))), 1001, 0)</f>
        <v>0</v>
      </c>
      <c r="B81" s="204"/>
      <c r="C81" s="226"/>
      <c r="D81" s="227">
        <v>8</v>
      </c>
      <c r="E81" s="200" t="s">
        <v>36</v>
      </c>
      <c r="I81" s="161"/>
      <c r="J81" s="161"/>
      <c r="K81" s="161"/>
      <c r="L81" s="161"/>
      <c r="M81" s="161"/>
      <c r="N81" s="161"/>
      <c r="O81" s="161"/>
      <c r="P81" s="161"/>
      <c r="Q81" s="161"/>
      <c r="R81" s="161"/>
      <c r="S81" s="161"/>
      <c r="T81" s="161"/>
      <c r="U81" s="161"/>
      <c r="V81" s="161"/>
      <c r="W81" s="225"/>
    </row>
    <row r="82" spans="1:23" ht="20.100000000000001" customHeight="1" x14ac:dyDescent="0.15">
      <c r="A82" s="206"/>
      <c r="B82" s="204"/>
      <c r="C82" s="232"/>
      <c r="D82" s="224"/>
      <c r="E82" s="224"/>
      <c r="F82" s="224"/>
      <c r="G82" s="224"/>
      <c r="H82" s="224"/>
      <c r="I82" s="228"/>
      <c r="J82" s="229" t="s">
        <v>12</v>
      </c>
      <c r="K82" s="230"/>
      <c r="L82" s="230"/>
      <c r="M82" s="230"/>
      <c r="N82" s="230"/>
      <c r="O82" s="230"/>
      <c r="P82" s="230"/>
      <c r="Q82" s="230"/>
      <c r="R82" s="230"/>
      <c r="S82" s="230"/>
      <c r="T82" s="230"/>
      <c r="U82" s="230"/>
      <c r="V82" s="230"/>
      <c r="W82" s="225"/>
    </row>
    <row r="83" spans="1:23" ht="20.100000000000001" customHeight="1" x14ac:dyDescent="0.15">
      <c r="A83" s="206">
        <f>IF(OR(AND($I63="する",NOT(AND(I83&lt;&gt;"",ISNUMBER(VALUE(SUBSTITUTE(I83,"-","")))))), AND($I63="しない",NOT(ISBLANK($I83)))), 1001, 0)</f>
        <v>0</v>
      </c>
      <c r="B83" s="204"/>
      <c r="C83" s="226"/>
      <c r="D83" s="227">
        <v>9</v>
      </c>
      <c r="E83" s="200" t="s">
        <v>6</v>
      </c>
      <c r="I83" s="161"/>
      <c r="J83" s="161"/>
      <c r="K83" s="161"/>
      <c r="L83" s="161"/>
      <c r="M83" s="161"/>
      <c r="N83" s="224"/>
      <c r="O83" s="224"/>
      <c r="P83" s="224"/>
      <c r="Q83" s="224"/>
      <c r="R83" s="224"/>
      <c r="S83" s="224"/>
      <c r="T83" s="224"/>
      <c r="U83" s="224"/>
      <c r="V83" s="224"/>
      <c r="W83" s="225"/>
    </row>
    <row r="84" spans="1:23" ht="20.100000000000001" customHeight="1" x14ac:dyDescent="0.15">
      <c r="A84" s="206"/>
      <c r="B84" s="204"/>
      <c r="C84" s="232"/>
      <c r="D84" s="224"/>
      <c r="E84" s="224"/>
      <c r="F84" s="224"/>
      <c r="G84" s="224"/>
      <c r="H84" s="224"/>
      <c r="I84" s="228"/>
      <c r="J84" s="229" t="s">
        <v>87</v>
      </c>
      <c r="K84" s="230"/>
      <c r="L84" s="230"/>
      <c r="M84" s="230"/>
      <c r="N84" s="230"/>
      <c r="O84" s="230"/>
      <c r="P84" s="230"/>
      <c r="Q84" s="230"/>
      <c r="R84" s="230"/>
      <c r="S84" s="230"/>
      <c r="T84" s="230"/>
      <c r="U84" s="230"/>
      <c r="V84" s="230"/>
      <c r="W84" s="225"/>
    </row>
    <row r="85" spans="1:23" ht="20.100000000000001" customHeight="1" x14ac:dyDescent="0.15">
      <c r="A85" s="206">
        <f>IF(OR(AND($I63="する",NOT(AND(I85&lt;&gt;"",ISNUMBER(VALUE(SUBSTITUTE(I85,"-","")))))), AND($I63="しない",NOT(ISBLANK($I85)))), 1001, 0)</f>
        <v>0</v>
      </c>
      <c r="B85" s="204"/>
      <c r="C85" s="226"/>
      <c r="D85" s="227">
        <v>10</v>
      </c>
      <c r="E85" s="200" t="s">
        <v>7</v>
      </c>
      <c r="I85" s="161"/>
      <c r="J85" s="161"/>
      <c r="K85" s="161"/>
      <c r="L85" s="161"/>
      <c r="M85" s="161"/>
      <c r="N85" s="224"/>
      <c r="O85" s="224"/>
      <c r="P85" s="224"/>
      <c r="Q85" s="224"/>
      <c r="R85" s="224"/>
      <c r="S85" s="224"/>
      <c r="T85" s="224"/>
      <c r="U85" s="224"/>
      <c r="V85" s="224"/>
      <c r="W85" s="225"/>
    </row>
    <row r="86" spans="1:23" ht="20.100000000000001" customHeight="1" x14ac:dyDescent="0.15">
      <c r="A86" s="206"/>
      <c r="B86" s="204"/>
      <c r="C86" s="232"/>
      <c r="D86" s="224"/>
      <c r="E86" s="224"/>
      <c r="F86" s="224"/>
      <c r="G86" s="224"/>
      <c r="H86" s="224"/>
      <c r="I86" s="228"/>
      <c r="J86" s="229" t="s">
        <v>87</v>
      </c>
      <c r="K86" s="230"/>
      <c r="L86" s="230"/>
      <c r="M86" s="230"/>
      <c r="N86" s="230"/>
      <c r="O86" s="230"/>
      <c r="P86" s="230"/>
      <c r="Q86" s="230"/>
      <c r="R86" s="230"/>
      <c r="S86" s="230"/>
      <c r="T86" s="230"/>
      <c r="U86" s="230"/>
      <c r="V86" s="230"/>
      <c r="W86" s="225"/>
    </row>
    <row r="87" spans="1:23" ht="20.100000000000001" customHeight="1" x14ac:dyDescent="0.15">
      <c r="A87" s="206">
        <f>IF(OR(AND($I63="する", TRIM($I87)=""),AND($I63="しない", TRIM($I87)&lt;&gt;"")), 1001, 0)</f>
        <v>0</v>
      </c>
      <c r="B87" s="204"/>
      <c r="C87" s="226"/>
      <c r="D87" s="227">
        <v>11</v>
      </c>
      <c r="E87" s="200" t="s">
        <v>10</v>
      </c>
      <c r="I87" s="161"/>
      <c r="J87" s="161"/>
      <c r="K87" s="161"/>
      <c r="L87" s="161"/>
      <c r="M87" s="161"/>
      <c r="N87" s="161"/>
      <c r="O87" s="161"/>
      <c r="P87" s="161"/>
      <c r="Q87" s="161"/>
      <c r="R87" s="161"/>
      <c r="S87" s="161"/>
      <c r="T87" s="161"/>
      <c r="U87" s="161"/>
      <c r="V87" s="161"/>
      <c r="W87" s="225"/>
    </row>
    <row r="88" spans="1:23" ht="20.100000000000001" customHeight="1" x14ac:dyDescent="0.15">
      <c r="A88" s="206"/>
      <c r="B88" s="204"/>
      <c r="C88" s="232"/>
      <c r="D88" s="224"/>
      <c r="E88" s="224"/>
      <c r="F88" s="224"/>
      <c r="G88" s="224"/>
      <c r="H88" s="224"/>
      <c r="I88" s="228"/>
      <c r="J88" s="229" t="s">
        <v>92</v>
      </c>
      <c r="K88" s="235"/>
      <c r="L88" s="235"/>
      <c r="M88" s="235"/>
      <c r="N88" s="235"/>
      <c r="O88" s="235"/>
      <c r="P88" s="235"/>
      <c r="Q88" s="235"/>
      <c r="R88" s="235"/>
      <c r="S88" s="235"/>
      <c r="T88" s="235"/>
      <c r="U88" s="235"/>
      <c r="V88" s="235"/>
      <c r="W88" s="225"/>
    </row>
    <row r="89" spans="1:23" ht="15" customHeight="1" x14ac:dyDescent="0.15">
      <c r="A89" s="206"/>
      <c r="B89" s="204"/>
      <c r="C89" s="237"/>
      <c r="D89" s="238"/>
      <c r="E89" s="238"/>
      <c r="F89" s="238"/>
      <c r="G89" s="238"/>
      <c r="H89" s="238"/>
      <c r="I89" s="239"/>
      <c r="J89" s="239"/>
      <c r="K89" s="239"/>
      <c r="L89" s="239"/>
      <c r="M89" s="239"/>
      <c r="N89" s="239"/>
      <c r="O89" s="249"/>
      <c r="P89" s="239"/>
      <c r="Q89" s="239"/>
      <c r="R89" s="239"/>
      <c r="S89" s="239"/>
      <c r="T89" s="239"/>
      <c r="U89" s="239"/>
      <c r="V89" s="239"/>
      <c r="W89" s="240"/>
    </row>
    <row r="90" spans="1:23" ht="15" customHeight="1" x14ac:dyDescent="0.15">
      <c r="A90" s="206"/>
      <c r="B90" s="204"/>
      <c r="C90" s="224"/>
      <c r="D90" s="224"/>
      <c r="E90" s="224"/>
      <c r="F90" s="224"/>
      <c r="G90" s="224"/>
      <c r="H90" s="224"/>
      <c r="I90" s="235"/>
      <c r="J90" s="235"/>
      <c r="K90" s="250"/>
      <c r="L90" s="250"/>
      <c r="M90" s="235"/>
      <c r="N90" s="235"/>
      <c r="O90" s="235"/>
      <c r="P90" s="250"/>
      <c r="Q90" s="235"/>
      <c r="R90" s="235"/>
      <c r="S90" s="235"/>
      <c r="T90" s="235"/>
      <c r="U90" s="235"/>
      <c r="V90" s="235"/>
      <c r="W90" s="224"/>
    </row>
    <row r="91" spans="1:23" ht="15.75" hidden="1" customHeight="1" x14ac:dyDescent="0.15">
      <c r="A91" s="206"/>
      <c r="B91" s="204"/>
      <c r="C91" s="224"/>
      <c r="D91" s="224"/>
      <c r="E91" s="224"/>
      <c r="F91" s="224"/>
      <c r="G91" s="224"/>
      <c r="H91" s="224"/>
      <c r="I91" s="235"/>
      <c r="J91" s="235"/>
      <c r="K91" s="250"/>
      <c r="L91" s="250"/>
      <c r="M91" s="235"/>
      <c r="N91" s="235"/>
      <c r="O91" s="235"/>
      <c r="P91" s="250"/>
      <c r="Q91" s="235"/>
      <c r="R91" s="235"/>
      <c r="S91" s="235"/>
      <c r="T91" s="235"/>
      <c r="U91" s="235"/>
      <c r="V91" s="235"/>
      <c r="W91" s="224"/>
    </row>
    <row r="92" spans="1:23" ht="15.75" hidden="1" customHeight="1" x14ac:dyDescent="0.15">
      <c r="A92" s="206"/>
      <c r="B92" s="204"/>
      <c r="C92" s="224"/>
      <c r="D92" s="224"/>
      <c r="E92" s="224"/>
      <c r="F92" s="224"/>
      <c r="G92" s="224"/>
      <c r="H92" s="224"/>
      <c r="I92" s="235"/>
      <c r="J92" s="235"/>
      <c r="K92" s="250"/>
      <c r="L92" s="250"/>
      <c r="M92" s="235"/>
      <c r="N92" s="235"/>
      <c r="O92" s="235"/>
      <c r="P92" s="250"/>
      <c r="Q92" s="235"/>
      <c r="R92" s="235"/>
      <c r="S92" s="235"/>
      <c r="T92" s="235"/>
      <c r="U92" s="235"/>
      <c r="V92" s="235"/>
      <c r="W92" s="224"/>
    </row>
    <row r="93" spans="1:23" ht="15.75" hidden="1" customHeight="1" x14ac:dyDescent="0.15">
      <c r="A93" s="206"/>
      <c r="B93" s="204"/>
      <c r="C93" s="224"/>
      <c r="D93" s="224"/>
      <c r="E93" s="224"/>
      <c r="F93" s="224"/>
      <c r="G93" s="224"/>
      <c r="H93" s="224"/>
      <c r="I93" s="235"/>
      <c r="J93" s="235"/>
      <c r="K93" s="250"/>
      <c r="L93" s="250"/>
      <c r="M93" s="235"/>
      <c r="N93" s="235"/>
      <c r="O93" s="235"/>
      <c r="P93" s="250"/>
      <c r="Q93" s="235"/>
      <c r="R93" s="235"/>
      <c r="S93" s="235"/>
      <c r="T93" s="235"/>
      <c r="U93" s="235"/>
      <c r="V93" s="235"/>
      <c r="W93" s="224"/>
    </row>
    <row r="94" spans="1:23" ht="15.75" hidden="1" customHeight="1" x14ac:dyDescent="0.15">
      <c r="A94" s="206"/>
      <c r="B94" s="204"/>
      <c r="C94" s="224"/>
      <c r="D94" s="224"/>
      <c r="E94" s="224"/>
      <c r="F94" s="224"/>
      <c r="G94" s="224"/>
      <c r="H94" s="224"/>
      <c r="I94" s="235"/>
      <c r="J94" s="235"/>
      <c r="K94" s="250"/>
      <c r="L94" s="250"/>
      <c r="M94" s="235"/>
      <c r="N94" s="235"/>
      <c r="O94" s="235"/>
      <c r="P94" s="250"/>
      <c r="Q94" s="235"/>
      <c r="R94" s="235"/>
      <c r="S94" s="235"/>
      <c r="T94" s="235"/>
      <c r="U94" s="235"/>
      <c r="V94" s="235"/>
      <c r="W94" s="224"/>
    </row>
    <row r="95" spans="1:23" ht="15.75" hidden="1" customHeight="1" x14ac:dyDescent="0.15">
      <c r="A95" s="206"/>
      <c r="B95" s="204"/>
      <c r="C95" s="224"/>
      <c r="D95" s="224"/>
      <c r="E95" s="224"/>
      <c r="F95" s="224"/>
      <c r="G95" s="224"/>
      <c r="H95" s="224"/>
      <c r="I95" s="235"/>
      <c r="J95" s="235"/>
      <c r="K95" s="250"/>
      <c r="L95" s="250"/>
      <c r="M95" s="235"/>
      <c r="N95" s="235"/>
      <c r="O95" s="235"/>
      <c r="P95" s="250"/>
      <c r="Q95" s="235"/>
      <c r="R95" s="235"/>
      <c r="S95" s="235"/>
      <c r="T95" s="235"/>
      <c r="U95" s="235"/>
      <c r="V95" s="235"/>
      <c r="W95" s="224"/>
    </row>
    <row r="96" spans="1:23" ht="15.75" hidden="1" customHeight="1" x14ac:dyDescent="0.15">
      <c r="A96" s="206"/>
      <c r="B96" s="204"/>
      <c r="C96" s="224"/>
      <c r="D96" s="224"/>
      <c r="E96" s="224"/>
      <c r="F96" s="224"/>
      <c r="G96" s="224"/>
      <c r="H96" s="224"/>
      <c r="I96" s="235"/>
      <c r="J96" s="235"/>
      <c r="K96" s="250"/>
      <c r="L96" s="250"/>
      <c r="M96" s="235"/>
      <c r="N96" s="235"/>
      <c r="O96" s="235"/>
      <c r="P96" s="250"/>
      <c r="Q96" s="235"/>
      <c r="R96" s="235"/>
      <c r="S96" s="235"/>
      <c r="T96" s="235"/>
      <c r="U96" s="235"/>
      <c r="V96" s="235"/>
      <c r="W96" s="224"/>
    </row>
    <row r="97" spans="1:23" ht="15.75" hidden="1" customHeight="1" x14ac:dyDescent="0.15">
      <c r="A97" s="206"/>
      <c r="B97" s="204"/>
      <c r="C97" s="224"/>
      <c r="D97" s="224"/>
      <c r="E97" s="224"/>
      <c r="F97" s="224"/>
      <c r="G97" s="224"/>
      <c r="H97" s="224"/>
      <c r="I97" s="235"/>
      <c r="J97" s="235"/>
      <c r="K97" s="250"/>
      <c r="L97" s="250"/>
      <c r="M97" s="235"/>
      <c r="N97" s="235"/>
      <c r="O97" s="235"/>
      <c r="P97" s="250"/>
      <c r="Q97" s="235"/>
      <c r="R97" s="235"/>
      <c r="S97" s="235"/>
      <c r="T97" s="235"/>
      <c r="U97" s="235"/>
      <c r="V97" s="235"/>
      <c r="W97" s="224"/>
    </row>
    <row r="98" spans="1:23" ht="15.75" hidden="1" customHeight="1" x14ac:dyDescent="0.15">
      <c r="A98" s="206"/>
      <c r="B98" s="204"/>
      <c r="C98" s="224"/>
      <c r="D98" s="224"/>
      <c r="E98" s="224"/>
      <c r="F98" s="224"/>
      <c r="G98" s="224"/>
      <c r="H98" s="224"/>
      <c r="I98" s="235"/>
      <c r="J98" s="235"/>
      <c r="K98" s="250"/>
      <c r="L98" s="250"/>
      <c r="M98" s="235"/>
      <c r="N98" s="235"/>
      <c r="O98" s="235"/>
      <c r="P98" s="250"/>
      <c r="Q98" s="235"/>
      <c r="R98" s="235"/>
      <c r="S98" s="235"/>
      <c r="T98" s="235"/>
      <c r="U98" s="235"/>
      <c r="V98" s="235"/>
      <c r="W98" s="224"/>
    </row>
    <row r="99" spans="1:23" ht="15.75" hidden="1" customHeight="1" x14ac:dyDescent="0.15">
      <c r="A99" s="206"/>
      <c r="B99" s="204"/>
      <c r="C99" s="224"/>
      <c r="D99" s="224"/>
      <c r="E99" s="224"/>
      <c r="F99" s="224"/>
      <c r="G99" s="224"/>
      <c r="H99" s="224"/>
      <c r="I99" s="235"/>
      <c r="J99" s="235"/>
      <c r="K99" s="250"/>
      <c r="L99" s="250"/>
      <c r="M99" s="235"/>
      <c r="N99" s="235"/>
      <c r="O99" s="235"/>
      <c r="P99" s="250"/>
      <c r="Q99" s="235"/>
      <c r="R99" s="235"/>
      <c r="S99" s="235"/>
      <c r="T99" s="235"/>
      <c r="U99" s="235"/>
      <c r="V99" s="235"/>
      <c r="W99" s="224"/>
    </row>
    <row r="100" spans="1:23" ht="15.75" hidden="1" customHeight="1" x14ac:dyDescent="0.15">
      <c r="A100" s="206"/>
      <c r="B100" s="204"/>
      <c r="C100" s="224"/>
      <c r="D100" s="224"/>
      <c r="E100" s="224"/>
      <c r="F100" s="224"/>
      <c r="G100" s="224"/>
      <c r="H100" s="224"/>
      <c r="I100" s="235"/>
      <c r="J100" s="235"/>
      <c r="K100" s="250"/>
      <c r="L100" s="250"/>
      <c r="M100" s="235"/>
      <c r="N100" s="235"/>
      <c r="O100" s="235"/>
      <c r="P100" s="250"/>
      <c r="Q100" s="235"/>
      <c r="R100" s="235"/>
      <c r="S100" s="235"/>
      <c r="T100" s="235"/>
      <c r="U100" s="235"/>
      <c r="V100" s="235"/>
      <c r="W100" s="224"/>
    </row>
    <row r="101" spans="1:23" ht="15.75" hidden="1" customHeight="1" x14ac:dyDescent="0.15">
      <c r="A101" s="206"/>
      <c r="B101" s="204"/>
      <c r="C101" s="224"/>
      <c r="D101" s="224"/>
      <c r="E101" s="224"/>
      <c r="F101" s="224"/>
      <c r="G101" s="224"/>
      <c r="H101" s="224"/>
      <c r="I101" s="235"/>
      <c r="J101" s="235"/>
      <c r="K101" s="250"/>
      <c r="L101" s="250"/>
      <c r="M101" s="235"/>
      <c r="N101" s="235"/>
      <c r="O101" s="235"/>
      <c r="P101" s="250"/>
      <c r="Q101" s="235"/>
      <c r="R101" s="235"/>
      <c r="S101" s="235"/>
      <c r="T101" s="235"/>
      <c r="U101" s="235"/>
      <c r="V101" s="235"/>
      <c r="W101" s="224"/>
    </row>
    <row r="102" spans="1:23" ht="15.75" hidden="1" customHeight="1" x14ac:dyDescent="0.15">
      <c r="A102" s="206"/>
      <c r="B102" s="204"/>
      <c r="C102" s="224"/>
      <c r="D102" s="224"/>
      <c r="E102" s="224"/>
      <c r="F102" s="224"/>
      <c r="G102" s="224"/>
      <c r="H102" s="224"/>
      <c r="I102" s="235"/>
      <c r="J102" s="235"/>
      <c r="K102" s="250"/>
      <c r="L102" s="250"/>
      <c r="M102" s="235"/>
      <c r="N102" s="235"/>
      <c r="O102" s="235"/>
      <c r="P102" s="250"/>
      <c r="Q102" s="235"/>
      <c r="R102" s="235"/>
      <c r="S102" s="235"/>
      <c r="T102" s="235"/>
      <c r="U102" s="235"/>
      <c r="V102" s="235"/>
      <c r="W102" s="224"/>
    </row>
    <row r="103" spans="1:23" ht="15.75" hidden="1" customHeight="1" x14ac:dyDescent="0.15">
      <c r="A103" s="206"/>
      <c r="B103" s="204"/>
      <c r="C103" s="224"/>
      <c r="D103" s="224"/>
      <c r="E103" s="224"/>
      <c r="F103" s="224"/>
      <c r="G103" s="224"/>
      <c r="H103" s="224"/>
      <c r="I103" s="235"/>
      <c r="J103" s="235"/>
      <c r="K103" s="250"/>
      <c r="L103" s="250"/>
      <c r="M103" s="235"/>
      <c r="N103" s="235"/>
      <c r="O103" s="235"/>
      <c r="P103" s="250"/>
      <c r="Q103" s="235"/>
      <c r="R103" s="235"/>
      <c r="S103" s="235"/>
      <c r="T103" s="235"/>
      <c r="U103" s="235"/>
      <c r="V103" s="235"/>
      <c r="W103" s="224"/>
    </row>
    <row r="104" spans="1:23" ht="15.75" hidden="1" customHeight="1" x14ac:dyDescent="0.15">
      <c r="A104" s="206"/>
      <c r="B104" s="204"/>
      <c r="C104" s="224"/>
      <c r="D104" s="224"/>
      <c r="E104" s="224"/>
      <c r="F104" s="224"/>
      <c r="G104" s="224"/>
      <c r="H104" s="224"/>
      <c r="I104" s="235"/>
      <c r="J104" s="235"/>
      <c r="K104" s="250"/>
      <c r="L104" s="250"/>
      <c r="M104" s="235"/>
      <c r="N104" s="235"/>
      <c r="O104" s="235"/>
      <c r="P104" s="250"/>
      <c r="Q104" s="235"/>
      <c r="R104" s="235"/>
      <c r="S104" s="235"/>
      <c r="T104" s="235"/>
      <c r="U104" s="235"/>
      <c r="V104" s="235"/>
      <c r="W104" s="224"/>
    </row>
    <row r="105" spans="1:23" ht="15.75" hidden="1" customHeight="1" x14ac:dyDescent="0.15">
      <c r="A105" s="206"/>
      <c r="B105" s="204"/>
      <c r="C105" s="224"/>
      <c r="D105" s="224"/>
      <c r="E105" s="224"/>
      <c r="F105" s="224"/>
      <c r="G105" s="224"/>
      <c r="H105" s="224"/>
      <c r="I105" s="235"/>
      <c r="J105" s="235"/>
      <c r="K105" s="250"/>
      <c r="L105" s="250"/>
      <c r="M105" s="235"/>
      <c r="N105" s="235"/>
      <c r="O105" s="235"/>
      <c r="P105" s="250"/>
      <c r="Q105" s="235"/>
      <c r="R105" s="235"/>
      <c r="S105" s="235"/>
      <c r="T105" s="235"/>
      <c r="U105" s="235"/>
      <c r="V105" s="235"/>
      <c r="W105" s="224"/>
    </row>
    <row r="106" spans="1:23" ht="15.75" hidden="1" customHeight="1" x14ac:dyDescent="0.15">
      <c r="A106" s="206"/>
      <c r="B106" s="204"/>
      <c r="C106" s="224"/>
      <c r="D106" s="224"/>
      <c r="E106" s="224"/>
      <c r="F106" s="224"/>
      <c r="G106" s="224"/>
      <c r="H106" s="224"/>
      <c r="I106" s="235"/>
      <c r="J106" s="235"/>
      <c r="K106" s="250"/>
      <c r="L106" s="250"/>
      <c r="M106" s="235"/>
      <c r="N106" s="235"/>
      <c r="O106" s="235"/>
      <c r="P106" s="250"/>
      <c r="Q106" s="235"/>
      <c r="R106" s="235"/>
      <c r="S106" s="235"/>
      <c r="T106" s="235"/>
      <c r="U106" s="235"/>
      <c r="V106" s="235"/>
      <c r="W106" s="224"/>
    </row>
    <row r="107" spans="1:23" ht="15.75" hidden="1" customHeight="1" x14ac:dyDescent="0.15">
      <c r="A107" s="206"/>
      <c r="B107" s="204"/>
      <c r="C107" s="224"/>
      <c r="D107" s="224"/>
      <c r="E107" s="224"/>
      <c r="F107" s="224"/>
      <c r="G107" s="224"/>
      <c r="H107" s="224"/>
      <c r="I107" s="235"/>
      <c r="J107" s="235"/>
      <c r="K107" s="250"/>
      <c r="L107" s="250"/>
      <c r="M107" s="235"/>
      <c r="N107" s="235"/>
      <c r="O107" s="235"/>
      <c r="P107" s="250"/>
      <c r="Q107" s="235"/>
      <c r="R107" s="235"/>
      <c r="S107" s="235"/>
      <c r="T107" s="235"/>
      <c r="U107" s="235"/>
      <c r="V107" s="235"/>
      <c r="W107" s="224"/>
    </row>
    <row r="108" spans="1:23" ht="15.75" customHeight="1" x14ac:dyDescent="0.15">
      <c r="A108" s="206"/>
      <c r="B108" s="204"/>
      <c r="C108" s="224"/>
      <c r="D108" s="224"/>
      <c r="E108" s="224"/>
      <c r="F108" s="224"/>
      <c r="G108" s="224"/>
      <c r="H108" s="224"/>
      <c r="I108" s="235"/>
      <c r="J108" s="235"/>
      <c r="K108" s="250"/>
      <c r="L108" s="250"/>
      <c r="M108" s="235"/>
      <c r="N108" s="235"/>
      <c r="O108" s="235"/>
      <c r="P108" s="250"/>
      <c r="Q108" s="235"/>
      <c r="R108" s="235"/>
      <c r="S108" s="235"/>
      <c r="T108" s="235"/>
      <c r="U108" s="235"/>
      <c r="V108" s="235"/>
      <c r="W108" s="224"/>
    </row>
    <row r="109" spans="1:23" ht="20.100000000000001" customHeight="1" x14ac:dyDescent="0.15">
      <c r="A109" s="206"/>
      <c r="B109" s="204"/>
      <c r="C109" s="241" t="s">
        <v>45</v>
      </c>
      <c r="D109" s="242"/>
      <c r="E109" s="242"/>
      <c r="F109" s="242"/>
      <c r="G109" s="242"/>
      <c r="H109" s="243"/>
    </row>
    <row r="110" spans="1:23" ht="15.75" customHeight="1" x14ac:dyDescent="0.15">
      <c r="A110" s="206"/>
      <c r="B110" s="204"/>
      <c r="C110" s="251"/>
      <c r="D110" s="252"/>
      <c r="E110" s="252"/>
      <c r="F110" s="252"/>
      <c r="G110" s="252"/>
      <c r="H110" s="252"/>
      <c r="I110" s="253"/>
      <c r="J110" s="222"/>
      <c r="K110" s="222"/>
      <c r="L110" s="222"/>
      <c r="M110" s="222"/>
      <c r="N110" s="222"/>
      <c r="O110" s="222"/>
      <c r="P110" s="222"/>
      <c r="Q110" s="222"/>
      <c r="R110" s="222"/>
      <c r="S110" s="222"/>
      <c r="T110" s="222"/>
      <c r="U110" s="222"/>
      <c r="V110" s="222"/>
      <c r="W110" s="223"/>
    </row>
    <row r="111" spans="1:23" ht="20.100000000000001" customHeight="1" x14ac:dyDescent="0.15">
      <c r="A111" s="206"/>
      <c r="B111" s="204"/>
      <c r="C111" s="251"/>
      <c r="D111" s="254" t="s">
        <v>233</v>
      </c>
      <c r="E111" s="255"/>
      <c r="F111" s="255"/>
      <c r="G111" s="255"/>
      <c r="H111" s="255"/>
      <c r="I111" s="256"/>
      <c r="J111" s="255"/>
      <c r="K111" s="255"/>
      <c r="L111" s="255"/>
      <c r="M111" s="255"/>
      <c r="N111" s="255"/>
      <c r="O111" s="255"/>
      <c r="P111" s="255"/>
      <c r="Q111" s="255"/>
      <c r="R111" s="255"/>
      <c r="S111" s="255"/>
      <c r="T111" s="255"/>
      <c r="U111" s="255"/>
      <c r="V111" s="255"/>
      <c r="W111" s="225"/>
    </row>
    <row r="112" spans="1:23" ht="20.100000000000001" customHeight="1" x14ac:dyDescent="0.15">
      <c r="A112" s="206">
        <f>IF(TRIM($I112)="", 1001, 0)</f>
        <v>1001</v>
      </c>
      <c r="B112" s="204"/>
      <c r="C112" s="226"/>
      <c r="D112" s="227">
        <v>1</v>
      </c>
      <c r="E112" s="200" t="s">
        <v>8</v>
      </c>
      <c r="I112" s="161"/>
      <c r="J112" s="161"/>
      <c r="K112" s="161"/>
      <c r="L112" s="161"/>
      <c r="M112" s="161"/>
      <c r="N112" s="161"/>
      <c r="O112" s="161"/>
      <c r="P112" s="161"/>
      <c r="Q112" s="161"/>
      <c r="R112" s="161"/>
      <c r="S112" s="161"/>
      <c r="T112" s="161"/>
      <c r="U112" s="161"/>
      <c r="V112" s="161"/>
      <c r="W112" s="225"/>
    </row>
    <row r="113" spans="1:23" ht="20.100000000000001" customHeight="1" x14ac:dyDescent="0.15">
      <c r="A113" s="206"/>
      <c r="B113" s="204"/>
      <c r="C113" s="226"/>
      <c r="D113" s="227"/>
      <c r="E113" s="224"/>
      <c r="F113" s="224"/>
      <c r="G113" s="224"/>
      <c r="H113" s="224"/>
      <c r="I113" s="231"/>
      <c r="J113" s="229" t="s">
        <v>50</v>
      </c>
      <c r="K113" s="235"/>
      <c r="L113" s="235"/>
      <c r="M113" s="235"/>
      <c r="N113" s="235"/>
      <c r="O113" s="235"/>
      <c r="P113" s="235"/>
      <c r="Q113" s="235"/>
      <c r="R113" s="235"/>
      <c r="S113" s="235"/>
      <c r="T113" s="235"/>
      <c r="U113" s="235"/>
      <c r="V113" s="235"/>
      <c r="W113" s="225"/>
    </row>
    <row r="114" spans="1:23" ht="20.100000000000001" customHeight="1" x14ac:dyDescent="0.15">
      <c r="A114" s="206">
        <f>IF(TRIM($I114)="", 1001, 0)</f>
        <v>1001</v>
      </c>
      <c r="B114" s="204"/>
      <c r="C114" s="226"/>
      <c r="D114" s="227">
        <v>2</v>
      </c>
      <c r="E114" s="200" t="s">
        <v>32</v>
      </c>
      <c r="I114" s="161"/>
      <c r="J114" s="161"/>
      <c r="K114" s="161"/>
      <c r="L114" s="161"/>
      <c r="M114" s="161"/>
      <c r="N114" s="161"/>
      <c r="O114" s="161"/>
      <c r="P114" s="161"/>
      <c r="Q114" s="161"/>
      <c r="R114" s="161"/>
      <c r="S114" s="161"/>
      <c r="T114" s="161"/>
      <c r="U114" s="161"/>
      <c r="V114" s="161"/>
      <c r="W114" s="225"/>
    </row>
    <row r="115" spans="1:23" ht="20.100000000000001" customHeight="1" x14ac:dyDescent="0.15">
      <c r="A115" s="206"/>
      <c r="B115" s="204"/>
      <c r="C115" s="226"/>
      <c r="D115" s="227"/>
      <c r="E115" s="224"/>
      <c r="F115" s="224"/>
      <c r="G115" s="224"/>
      <c r="H115" s="224"/>
      <c r="I115" s="231"/>
      <c r="J115" s="229" t="s">
        <v>11</v>
      </c>
      <c r="K115" s="235"/>
      <c r="L115" s="235"/>
      <c r="M115" s="235"/>
      <c r="N115" s="235"/>
      <c r="O115" s="235"/>
      <c r="P115" s="235"/>
      <c r="Q115" s="235"/>
      <c r="R115" s="235"/>
      <c r="S115" s="235"/>
      <c r="T115" s="235"/>
      <c r="U115" s="235"/>
      <c r="V115" s="235"/>
      <c r="W115" s="225"/>
    </row>
    <row r="116" spans="1:23" ht="20.100000000000001" customHeight="1" x14ac:dyDescent="0.15">
      <c r="A116" s="206">
        <f>IF(TRIM($I116)="", 1001, 0)</f>
        <v>1001</v>
      </c>
      <c r="B116" s="204"/>
      <c r="C116" s="226"/>
      <c r="D116" s="227">
        <v>3</v>
      </c>
      <c r="E116" s="200" t="s">
        <v>33</v>
      </c>
      <c r="I116" s="161"/>
      <c r="J116" s="161"/>
      <c r="K116" s="161"/>
      <c r="L116" s="161"/>
      <c r="M116" s="161"/>
      <c r="N116" s="161"/>
      <c r="O116" s="161"/>
      <c r="P116" s="161"/>
      <c r="Q116" s="161"/>
      <c r="R116" s="161"/>
      <c r="S116" s="161"/>
      <c r="T116" s="161"/>
      <c r="U116" s="161"/>
      <c r="V116" s="161"/>
      <c r="W116" s="225"/>
    </row>
    <row r="117" spans="1:23" ht="20.100000000000001" customHeight="1" x14ac:dyDescent="0.15">
      <c r="A117" s="206"/>
      <c r="B117" s="204"/>
      <c r="C117" s="226"/>
      <c r="D117" s="227"/>
      <c r="E117" s="224"/>
      <c r="F117" s="224"/>
      <c r="G117" s="224"/>
      <c r="H117" s="224"/>
      <c r="I117" s="231"/>
      <c r="J117" s="229" t="s">
        <v>12</v>
      </c>
      <c r="K117" s="235"/>
      <c r="L117" s="235"/>
      <c r="M117" s="235"/>
      <c r="N117" s="235"/>
      <c r="O117" s="235"/>
      <c r="P117" s="235"/>
      <c r="Q117" s="235"/>
      <c r="R117" s="235"/>
      <c r="S117" s="235"/>
      <c r="T117" s="235"/>
      <c r="U117" s="235"/>
      <c r="V117" s="235"/>
      <c r="W117" s="225"/>
    </row>
    <row r="118" spans="1:23" ht="20.100000000000001" customHeight="1" x14ac:dyDescent="0.15">
      <c r="A118" s="206">
        <f>IF(NOT(AND(I118&lt;&gt;"",ISNUMBER(VALUE(SUBSTITUTE(I118,"-",""))))), 1002, 0)</f>
        <v>1002</v>
      </c>
      <c r="B118" s="204"/>
      <c r="C118" s="226"/>
      <c r="D118" s="227">
        <v>4</v>
      </c>
      <c r="E118" s="200" t="s">
        <v>6</v>
      </c>
      <c r="I118" s="161"/>
      <c r="J118" s="161"/>
      <c r="K118" s="161"/>
      <c r="L118" s="161"/>
      <c r="M118" s="161"/>
      <c r="N118" s="224"/>
      <c r="O118" s="224"/>
      <c r="P118" s="224"/>
      <c r="Q118" s="224"/>
      <c r="R118" s="224"/>
      <c r="S118" s="224"/>
      <c r="T118" s="224"/>
      <c r="U118" s="224"/>
      <c r="V118" s="224"/>
      <c r="W118" s="225"/>
    </row>
    <row r="119" spans="1:23" ht="20.100000000000001" customHeight="1" x14ac:dyDescent="0.15">
      <c r="A119" s="206"/>
      <c r="B119" s="204"/>
      <c r="C119" s="232"/>
      <c r="D119" s="224"/>
      <c r="E119" s="224"/>
      <c r="F119" s="224"/>
      <c r="G119" s="224"/>
      <c r="H119" s="224"/>
      <c r="I119" s="231"/>
      <c r="J119" s="229" t="s">
        <v>87</v>
      </c>
      <c r="K119" s="230"/>
      <c r="L119" s="230"/>
      <c r="M119" s="230"/>
      <c r="N119" s="230"/>
      <c r="O119" s="230"/>
      <c r="P119" s="230"/>
      <c r="Q119" s="230"/>
      <c r="R119" s="230"/>
      <c r="S119" s="230"/>
      <c r="T119" s="230"/>
      <c r="U119" s="230"/>
      <c r="V119" s="230"/>
      <c r="W119" s="225"/>
    </row>
    <row r="120" spans="1:23" ht="20.100000000000001" customHeight="1" x14ac:dyDescent="0.15">
      <c r="A120" s="206">
        <f>IF(AND(I120&lt;&gt;"",NOT(ISNUMBER(VALUE(SUBSTITUTE(I120,"-",""))))), 1001, 0)</f>
        <v>0</v>
      </c>
      <c r="B120" s="204"/>
      <c r="C120" s="226"/>
      <c r="D120" s="227">
        <v>5</v>
      </c>
      <c r="E120" s="200" t="s">
        <v>7</v>
      </c>
      <c r="I120" s="161"/>
      <c r="J120" s="161"/>
      <c r="K120" s="161"/>
      <c r="L120" s="161"/>
      <c r="M120" s="161"/>
      <c r="N120" s="224"/>
      <c r="O120" s="224"/>
      <c r="P120" s="224"/>
      <c r="Q120" s="224"/>
      <c r="R120" s="224"/>
      <c r="S120" s="224"/>
      <c r="T120" s="224"/>
      <c r="U120" s="224"/>
      <c r="V120" s="224"/>
      <c r="W120" s="225"/>
    </row>
    <row r="121" spans="1:23" ht="20.100000000000001" customHeight="1" x14ac:dyDescent="0.15">
      <c r="A121" s="206"/>
      <c r="B121" s="204"/>
      <c r="C121" s="232"/>
      <c r="D121" s="224"/>
      <c r="E121" s="224"/>
      <c r="F121" s="224"/>
      <c r="G121" s="224"/>
      <c r="H121" s="224"/>
      <c r="I121" s="231"/>
      <c r="J121" s="229" t="s">
        <v>51</v>
      </c>
      <c r="K121" s="230"/>
      <c r="L121" s="230"/>
      <c r="M121" s="230"/>
      <c r="N121" s="230"/>
      <c r="O121" s="230"/>
      <c r="P121" s="230"/>
      <c r="Q121" s="230"/>
      <c r="R121" s="230"/>
      <c r="S121" s="230"/>
      <c r="T121" s="230"/>
      <c r="U121" s="230"/>
      <c r="V121" s="230"/>
      <c r="W121" s="225"/>
    </row>
    <row r="122" spans="1:23" ht="20.100000000000001" customHeight="1" x14ac:dyDescent="0.15">
      <c r="A122" s="206"/>
      <c r="B122" s="204"/>
      <c r="C122" s="226"/>
      <c r="D122" s="227">
        <v>6</v>
      </c>
      <c r="E122" s="200" t="s">
        <v>10</v>
      </c>
      <c r="I122" s="161"/>
      <c r="J122" s="161"/>
      <c r="K122" s="161"/>
      <c r="L122" s="161"/>
      <c r="M122" s="161"/>
      <c r="N122" s="161"/>
      <c r="O122" s="161"/>
      <c r="P122" s="161"/>
      <c r="Q122" s="161"/>
      <c r="R122" s="161"/>
      <c r="S122" s="161"/>
      <c r="T122" s="161"/>
      <c r="U122" s="161"/>
      <c r="V122" s="161"/>
      <c r="W122" s="225"/>
    </row>
    <row r="123" spans="1:23" ht="20.100000000000001" customHeight="1" x14ac:dyDescent="0.15">
      <c r="A123" s="206"/>
      <c r="B123" s="204"/>
      <c r="C123" s="232"/>
      <c r="D123" s="224"/>
      <c r="E123" s="224"/>
      <c r="F123" s="224"/>
      <c r="G123" s="224"/>
      <c r="H123" s="224"/>
      <c r="I123" s="228"/>
      <c r="J123" s="229" t="s">
        <v>37</v>
      </c>
      <c r="K123" s="235"/>
      <c r="L123" s="235"/>
      <c r="M123" s="235"/>
      <c r="N123" s="235"/>
      <c r="O123" s="235"/>
      <c r="P123" s="235"/>
      <c r="Q123" s="235"/>
      <c r="R123" s="235"/>
      <c r="S123" s="235"/>
      <c r="T123" s="235"/>
      <c r="U123" s="235"/>
      <c r="V123" s="235"/>
      <c r="W123" s="225"/>
    </row>
    <row r="124" spans="1:23" ht="15.75" customHeight="1" x14ac:dyDescent="0.15">
      <c r="A124" s="206"/>
      <c r="B124" s="204"/>
      <c r="C124" s="237"/>
      <c r="D124" s="238"/>
      <c r="E124" s="238"/>
      <c r="F124" s="238"/>
      <c r="G124" s="238"/>
      <c r="H124" s="238"/>
      <c r="I124" s="239"/>
      <c r="J124" s="239"/>
      <c r="K124" s="239"/>
      <c r="L124" s="239"/>
      <c r="M124" s="239"/>
      <c r="N124" s="239"/>
      <c r="O124" s="239"/>
      <c r="P124" s="239"/>
      <c r="Q124" s="239"/>
      <c r="R124" s="239"/>
      <c r="S124" s="239"/>
      <c r="T124" s="239"/>
      <c r="U124" s="239"/>
      <c r="V124" s="239"/>
      <c r="W124" s="240"/>
    </row>
    <row r="125" spans="1:23" ht="15.75" customHeight="1" x14ac:dyDescent="0.15">
      <c r="A125" s="206"/>
      <c r="B125" s="204"/>
      <c r="C125" s="224"/>
      <c r="D125" s="224"/>
      <c r="E125" s="224"/>
      <c r="F125" s="224"/>
      <c r="G125" s="224"/>
      <c r="H125" s="224"/>
      <c r="I125" s="257"/>
      <c r="J125" s="235"/>
      <c r="K125" s="235"/>
      <c r="L125" s="235"/>
      <c r="M125" s="235"/>
      <c r="N125" s="235"/>
      <c r="O125" s="235"/>
      <c r="P125" s="235"/>
      <c r="Q125" s="235"/>
      <c r="R125" s="235"/>
      <c r="S125" s="235"/>
      <c r="T125" s="235"/>
      <c r="U125" s="235"/>
      <c r="V125" s="235"/>
      <c r="W125" s="224"/>
    </row>
    <row r="126" spans="1:23" ht="15.75" hidden="1" customHeight="1" x14ac:dyDescent="0.15">
      <c r="A126" s="206"/>
      <c r="B126" s="204"/>
      <c r="C126" s="224"/>
      <c r="D126" s="224"/>
      <c r="E126" s="224"/>
      <c r="F126" s="224"/>
      <c r="G126" s="224"/>
      <c r="H126" s="224"/>
      <c r="I126" s="257"/>
      <c r="J126" s="235"/>
      <c r="K126" s="235"/>
      <c r="L126" s="235"/>
      <c r="M126" s="235"/>
      <c r="N126" s="235"/>
      <c r="O126" s="235"/>
      <c r="P126" s="235"/>
      <c r="Q126" s="235"/>
      <c r="R126" s="235"/>
      <c r="S126" s="235"/>
      <c r="T126" s="235"/>
      <c r="U126" s="235"/>
      <c r="V126" s="235"/>
      <c r="W126" s="224"/>
    </row>
    <row r="127" spans="1:23" ht="15.75" hidden="1" customHeight="1" x14ac:dyDescent="0.15">
      <c r="A127" s="206"/>
      <c r="B127" s="204"/>
      <c r="C127" s="224"/>
      <c r="D127" s="224"/>
      <c r="E127" s="224"/>
      <c r="F127" s="224"/>
      <c r="G127" s="224"/>
      <c r="H127" s="224"/>
      <c r="I127" s="257"/>
      <c r="J127" s="235"/>
      <c r="K127" s="235"/>
      <c r="L127" s="235"/>
      <c r="M127" s="235"/>
      <c r="N127" s="235"/>
      <c r="O127" s="235"/>
      <c r="P127" s="235"/>
      <c r="Q127" s="235"/>
      <c r="R127" s="235"/>
      <c r="S127" s="235"/>
      <c r="T127" s="235"/>
      <c r="U127" s="235"/>
      <c r="V127" s="235"/>
      <c r="W127" s="224"/>
    </row>
    <row r="128" spans="1:23" ht="15.75" hidden="1" customHeight="1" x14ac:dyDescent="0.15">
      <c r="A128" s="206"/>
      <c r="B128" s="204"/>
      <c r="C128" s="224"/>
      <c r="D128" s="224"/>
      <c r="E128" s="224"/>
      <c r="F128" s="224"/>
      <c r="G128" s="224"/>
      <c r="H128" s="224"/>
      <c r="I128" s="257"/>
      <c r="J128" s="235"/>
      <c r="K128" s="235"/>
      <c r="L128" s="235"/>
      <c r="M128" s="235"/>
      <c r="N128" s="235"/>
      <c r="O128" s="235"/>
      <c r="P128" s="235"/>
      <c r="Q128" s="235"/>
      <c r="R128" s="235"/>
      <c r="S128" s="235"/>
      <c r="T128" s="235"/>
      <c r="U128" s="235"/>
      <c r="V128" s="235"/>
      <c r="W128" s="224"/>
    </row>
    <row r="129" spans="1:23" ht="15.75" hidden="1" customHeight="1" x14ac:dyDescent="0.15">
      <c r="A129" s="206"/>
      <c r="B129" s="204"/>
      <c r="C129" s="224"/>
      <c r="D129" s="224"/>
      <c r="E129" s="224"/>
      <c r="F129" s="224"/>
      <c r="G129" s="224"/>
      <c r="H129" s="224"/>
      <c r="I129" s="257"/>
      <c r="J129" s="235"/>
      <c r="K129" s="235"/>
      <c r="L129" s="235"/>
      <c r="M129" s="235"/>
      <c r="N129" s="235"/>
      <c r="O129" s="235"/>
      <c r="P129" s="235"/>
      <c r="Q129" s="235"/>
      <c r="R129" s="235"/>
      <c r="S129" s="235"/>
      <c r="T129" s="235"/>
      <c r="U129" s="235"/>
      <c r="V129" s="235"/>
      <c r="W129" s="224"/>
    </row>
    <row r="130" spans="1:23" ht="15.75" hidden="1" customHeight="1" x14ac:dyDescent="0.15">
      <c r="A130" s="206"/>
      <c r="B130" s="204"/>
      <c r="C130" s="224"/>
      <c r="D130" s="224"/>
      <c r="E130" s="224"/>
      <c r="F130" s="224"/>
      <c r="G130" s="224"/>
      <c r="H130" s="224"/>
      <c r="I130" s="257"/>
      <c r="J130" s="235"/>
      <c r="K130" s="235"/>
      <c r="L130" s="235"/>
      <c r="M130" s="235"/>
      <c r="N130" s="235"/>
      <c r="O130" s="235"/>
      <c r="P130" s="235"/>
      <c r="Q130" s="235"/>
      <c r="R130" s="235"/>
      <c r="S130" s="235"/>
      <c r="T130" s="235"/>
      <c r="U130" s="235"/>
      <c r="V130" s="235"/>
      <c r="W130" s="224"/>
    </row>
    <row r="131" spans="1:23" ht="15.75" hidden="1" customHeight="1" x14ac:dyDescent="0.15">
      <c r="A131" s="206"/>
      <c r="B131" s="204"/>
      <c r="C131" s="224"/>
      <c r="D131" s="224"/>
      <c r="E131" s="224"/>
      <c r="F131" s="224"/>
      <c r="G131" s="224"/>
      <c r="H131" s="224"/>
      <c r="I131" s="257"/>
      <c r="J131" s="235"/>
      <c r="K131" s="235"/>
      <c r="L131" s="235"/>
      <c r="M131" s="235"/>
      <c r="N131" s="235"/>
      <c r="O131" s="235"/>
      <c r="P131" s="235"/>
      <c r="Q131" s="235"/>
      <c r="R131" s="235"/>
      <c r="S131" s="235"/>
      <c r="T131" s="235"/>
      <c r="U131" s="235"/>
      <c r="V131" s="235"/>
      <c r="W131" s="224"/>
    </row>
    <row r="132" spans="1:23" ht="15.75" hidden="1" customHeight="1" x14ac:dyDescent="0.15">
      <c r="A132" s="206"/>
      <c r="B132" s="204"/>
      <c r="C132" s="224"/>
      <c r="D132" s="224"/>
      <c r="E132" s="224"/>
      <c r="F132" s="224"/>
      <c r="G132" s="224"/>
      <c r="H132" s="224"/>
      <c r="I132" s="257"/>
      <c r="J132" s="235"/>
      <c r="K132" s="235"/>
      <c r="L132" s="235"/>
      <c r="M132" s="235"/>
      <c r="N132" s="235"/>
      <c r="O132" s="235"/>
      <c r="P132" s="235"/>
      <c r="Q132" s="235"/>
      <c r="R132" s="235"/>
      <c r="S132" s="235"/>
      <c r="T132" s="235"/>
      <c r="U132" s="235"/>
      <c r="V132" s="235"/>
      <c r="W132" s="224"/>
    </row>
    <row r="133" spans="1:23" ht="15.75" hidden="1" customHeight="1" x14ac:dyDescent="0.15">
      <c r="A133" s="206"/>
      <c r="B133" s="204"/>
      <c r="C133" s="224"/>
      <c r="D133" s="224"/>
      <c r="E133" s="224"/>
      <c r="F133" s="224"/>
      <c r="G133" s="224"/>
      <c r="H133" s="224"/>
      <c r="I133" s="257"/>
      <c r="J133" s="235"/>
      <c r="K133" s="235"/>
      <c r="L133" s="235"/>
      <c r="M133" s="235"/>
      <c r="N133" s="235"/>
      <c r="O133" s="235"/>
      <c r="P133" s="235"/>
      <c r="Q133" s="235"/>
      <c r="R133" s="235"/>
      <c r="S133" s="235"/>
      <c r="T133" s="235"/>
      <c r="U133" s="235"/>
      <c r="V133" s="235"/>
      <c r="W133" s="224"/>
    </row>
    <row r="134" spans="1:23" ht="15.75" hidden="1" customHeight="1" x14ac:dyDescent="0.15">
      <c r="A134" s="206"/>
      <c r="B134" s="204"/>
      <c r="C134" s="224"/>
      <c r="D134" s="224"/>
      <c r="E134" s="224"/>
      <c r="F134" s="224"/>
      <c r="G134" s="224"/>
      <c r="H134" s="224"/>
      <c r="I134" s="257"/>
      <c r="J134" s="235"/>
      <c r="K134" s="235"/>
      <c r="L134" s="235"/>
      <c r="M134" s="235"/>
      <c r="N134" s="235"/>
      <c r="O134" s="235"/>
      <c r="P134" s="235"/>
      <c r="Q134" s="235"/>
      <c r="R134" s="235"/>
      <c r="S134" s="235"/>
      <c r="T134" s="235"/>
      <c r="U134" s="235"/>
      <c r="V134" s="235"/>
      <c r="W134" s="224"/>
    </row>
    <row r="135" spans="1:23" ht="15.75" hidden="1" customHeight="1" x14ac:dyDescent="0.15">
      <c r="A135" s="206"/>
      <c r="B135" s="204"/>
      <c r="C135" s="224"/>
      <c r="D135" s="224"/>
      <c r="E135" s="224"/>
      <c r="F135" s="224"/>
      <c r="G135" s="224"/>
      <c r="H135" s="224"/>
      <c r="I135" s="257"/>
      <c r="J135" s="235"/>
      <c r="K135" s="235"/>
      <c r="L135" s="235"/>
      <c r="M135" s="235"/>
      <c r="N135" s="235"/>
      <c r="O135" s="235"/>
      <c r="P135" s="235"/>
      <c r="Q135" s="235"/>
      <c r="R135" s="235"/>
      <c r="S135" s="235"/>
      <c r="T135" s="235"/>
      <c r="U135" s="235"/>
      <c r="V135" s="235"/>
      <c r="W135" s="224"/>
    </row>
    <row r="136" spans="1:23" ht="15" hidden="1" customHeight="1" x14ac:dyDescent="0.15">
      <c r="A136" s="206"/>
      <c r="B136" s="204"/>
      <c r="C136" s="224"/>
      <c r="D136" s="224"/>
      <c r="E136" s="224"/>
      <c r="F136" s="224"/>
      <c r="G136" s="224"/>
      <c r="H136" s="224"/>
      <c r="I136" s="257"/>
      <c r="J136" s="235"/>
      <c r="K136" s="235"/>
      <c r="L136" s="235"/>
      <c r="M136" s="235"/>
      <c r="N136" s="235"/>
      <c r="O136" s="235"/>
      <c r="P136" s="235"/>
      <c r="Q136" s="235"/>
      <c r="R136" s="235"/>
      <c r="S136" s="235"/>
      <c r="T136" s="235"/>
      <c r="U136" s="235"/>
      <c r="V136" s="235"/>
      <c r="W136" s="224"/>
    </row>
    <row r="137" spans="1:23" ht="15.75" hidden="1" customHeight="1" x14ac:dyDescent="0.15">
      <c r="A137" s="206"/>
      <c r="B137" s="204"/>
      <c r="C137" s="224"/>
      <c r="D137" s="224"/>
      <c r="E137" s="224"/>
      <c r="F137" s="224"/>
      <c r="G137" s="224"/>
      <c r="H137" s="224"/>
      <c r="I137" s="257"/>
      <c r="J137" s="235"/>
      <c r="K137" s="235"/>
      <c r="L137" s="235"/>
      <c r="M137" s="235"/>
      <c r="N137" s="235"/>
      <c r="O137" s="235"/>
      <c r="P137" s="235"/>
      <c r="Q137" s="235"/>
      <c r="R137" s="235"/>
      <c r="S137" s="235"/>
      <c r="T137" s="235"/>
      <c r="U137" s="235"/>
      <c r="V137" s="235"/>
      <c r="W137" s="224"/>
    </row>
    <row r="138" spans="1:23" ht="15.75" hidden="1" customHeight="1" x14ac:dyDescent="0.15">
      <c r="A138" s="206"/>
      <c r="B138" s="204"/>
      <c r="C138" s="224"/>
      <c r="D138" s="224"/>
      <c r="E138" s="224"/>
      <c r="F138" s="224"/>
      <c r="G138" s="224"/>
      <c r="H138" s="224"/>
      <c r="I138" s="257"/>
      <c r="J138" s="235"/>
      <c r="K138" s="235"/>
      <c r="L138" s="235"/>
      <c r="M138" s="235"/>
      <c r="N138" s="235"/>
      <c r="O138" s="235"/>
      <c r="P138" s="235"/>
      <c r="Q138" s="235"/>
      <c r="R138" s="235"/>
      <c r="S138" s="235"/>
      <c r="T138" s="235"/>
      <c r="U138" s="235"/>
      <c r="V138" s="235"/>
      <c r="W138" s="224"/>
    </row>
    <row r="139" spans="1:23" ht="15.75" hidden="1" customHeight="1" x14ac:dyDescent="0.15">
      <c r="A139" s="206"/>
      <c r="B139" s="204"/>
      <c r="C139" s="224"/>
      <c r="D139" s="224"/>
      <c r="E139" s="224"/>
      <c r="F139" s="224"/>
      <c r="G139" s="224"/>
      <c r="H139" s="224"/>
      <c r="I139" s="257"/>
      <c r="J139" s="235"/>
      <c r="K139" s="235"/>
      <c r="L139" s="235"/>
      <c r="M139" s="235"/>
      <c r="N139" s="235"/>
      <c r="O139" s="235"/>
      <c r="P139" s="235"/>
      <c r="Q139" s="235"/>
      <c r="R139" s="235"/>
      <c r="S139" s="235"/>
      <c r="T139" s="235"/>
      <c r="U139" s="235"/>
      <c r="V139" s="235"/>
      <c r="W139" s="224"/>
    </row>
    <row r="140" spans="1:23" ht="15.75" hidden="1" customHeight="1" x14ac:dyDescent="0.15">
      <c r="A140" s="206"/>
      <c r="B140" s="204"/>
      <c r="C140" s="224"/>
      <c r="D140" s="224"/>
      <c r="E140" s="224"/>
      <c r="F140" s="224"/>
      <c r="G140" s="224"/>
      <c r="H140" s="224"/>
      <c r="I140" s="257"/>
      <c r="J140" s="235"/>
      <c r="K140" s="235"/>
      <c r="L140" s="235"/>
      <c r="M140" s="235"/>
      <c r="N140" s="235"/>
      <c r="O140" s="235"/>
      <c r="P140" s="235"/>
      <c r="Q140" s="235"/>
      <c r="R140" s="235"/>
      <c r="S140" s="235"/>
      <c r="T140" s="235"/>
      <c r="U140" s="235"/>
      <c r="V140" s="235"/>
      <c r="W140" s="224"/>
    </row>
    <row r="141" spans="1:23" ht="15.75" hidden="1" customHeight="1" x14ac:dyDescent="0.15">
      <c r="A141" s="206"/>
      <c r="B141" s="204"/>
      <c r="C141" s="224"/>
      <c r="D141" s="224"/>
      <c r="E141" s="224"/>
      <c r="F141" s="224"/>
      <c r="G141" s="224"/>
      <c r="H141" s="224"/>
      <c r="I141" s="257"/>
      <c r="J141" s="235"/>
      <c r="K141" s="235"/>
      <c r="L141" s="235"/>
      <c r="M141" s="235"/>
      <c r="N141" s="235"/>
      <c r="O141" s="235"/>
      <c r="P141" s="235"/>
      <c r="Q141" s="235"/>
      <c r="R141" s="235"/>
      <c r="S141" s="235"/>
      <c r="T141" s="235"/>
      <c r="U141" s="235"/>
      <c r="V141" s="235"/>
      <c r="W141" s="224"/>
    </row>
    <row r="142" spans="1:23" ht="15.75" hidden="1" customHeight="1" x14ac:dyDescent="0.15">
      <c r="A142" s="206"/>
      <c r="B142" s="204"/>
      <c r="C142" s="224"/>
      <c r="D142" s="224"/>
      <c r="E142" s="224"/>
      <c r="F142" s="224"/>
      <c r="G142" s="224"/>
      <c r="H142" s="224"/>
      <c r="I142" s="257"/>
      <c r="J142" s="235"/>
      <c r="K142" s="235"/>
      <c r="L142" s="235"/>
      <c r="M142" s="235"/>
      <c r="N142" s="235"/>
      <c r="O142" s="235"/>
      <c r="P142" s="235"/>
      <c r="Q142" s="235"/>
      <c r="R142" s="235"/>
      <c r="S142" s="235"/>
      <c r="T142" s="235"/>
      <c r="U142" s="235"/>
      <c r="V142" s="235"/>
      <c r="W142" s="224"/>
    </row>
    <row r="143" spans="1:23" ht="15.75" hidden="1" customHeight="1" x14ac:dyDescent="0.15">
      <c r="A143" s="206"/>
      <c r="B143" s="204"/>
      <c r="C143" s="224"/>
      <c r="D143" s="224"/>
      <c r="E143" s="224"/>
      <c r="F143" s="224"/>
      <c r="G143" s="224"/>
      <c r="H143" s="224"/>
      <c r="I143" s="257"/>
      <c r="J143" s="235"/>
      <c r="K143" s="235"/>
      <c r="L143" s="235"/>
      <c r="M143" s="235"/>
      <c r="N143" s="235"/>
      <c r="O143" s="235"/>
      <c r="P143" s="235"/>
      <c r="Q143" s="235"/>
      <c r="R143" s="235"/>
      <c r="S143" s="235"/>
      <c r="T143" s="235"/>
      <c r="U143" s="235"/>
      <c r="V143" s="235"/>
      <c r="W143" s="224"/>
    </row>
    <row r="144" spans="1:23" ht="15.75" hidden="1" customHeight="1" x14ac:dyDescent="0.15">
      <c r="A144" s="206"/>
      <c r="B144" s="204"/>
      <c r="C144" s="224"/>
      <c r="D144" s="224"/>
      <c r="E144" s="224"/>
      <c r="F144" s="224"/>
      <c r="G144" s="224"/>
      <c r="H144" s="224"/>
      <c r="I144" s="257"/>
      <c r="J144" s="235"/>
      <c r="K144" s="235"/>
      <c r="L144" s="235"/>
      <c r="M144" s="235"/>
      <c r="N144" s="235"/>
      <c r="O144" s="235"/>
      <c r="P144" s="235"/>
      <c r="Q144" s="235"/>
      <c r="R144" s="235"/>
      <c r="S144" s="235"/>
      <c r="T144" s="235"/>
      <c r="U144" s="235"/>
      <c r="V144" s="235"/>
      <c r="W144" s="224"/>
    </row>
    <row r="145" spans="1:23" ht="15.75" customHeight="1" x14ac:dyDescent="0.15">
      <c r="A145" s="206"/>
      <c r="B145" s="204"/>
      <c r="C145" s="224"/>
      <c r="D145" s="224"/>
      <c r="E145" s="224"/>
      <c r="F145" s="224"/>
      <c r="G145" s="224"/>
      <c r="H145" s="224"/>
      <c r="I145" s="257"/>
      <c r="J145" s="235"/>
      <c r="K145" s="235"/>
      <c r="L145" s="235"/>
      <c r="M145" s="235"/>
      <c r="N145" s="235"/>
      <c r="O145" s="235"/>
      <c r="P145" s="235"/>
      <c r="Q145" s="235"/>
      <c r="R145" s="235"/>
      <c r="S145" s="235"/>
      <c r="T145" s="235"/>
      <c r="U145" s="235"/>
      <c r="V145" s="235"/>
      <c r="W145" s="224"/>
    </row>
    <row r="146" spans="1:23" ht="20.100000000000001" customHeight="1" x14ac:dyDescent="0.15">
      <c r="A146" s="206"/>
      <c r="B146" s="204"/>
      <c r="C146" s="241" t="s">
        <v>46</v>
      </c>
      <c r="D146" s="242"/>
      <c r="E146" s="242"/>
      <c r="F146" s="242"/>
      <c r="G146" s="242"/>
      <c r="H146" s="243"/>
      <c r="I146" s="258"/>
    </row>
    <row r="147" spans="1:23" ht="15.75" customHeight="1" x14ac:dyDescent="0.15">
      <c r="A147" s="206"/>
      <c r="B147" s="204"/>
      <c r="C147" s="220"/>
      <c r="D147" s="221"/>
      <c r="E147" s="221"/>
      <c r="F147" s="221"/>
      <c r="G147" s="221"/>
      <c r="H147" s="221"/>
      <c r="I147" s="222"/>
      <c r="J147" s="222"/>
      <c r="K147" s="222"/>
      <c r="L147" s="222"/>
      <c r="M147" s="222"/>
      <c r="N147" s="222"/>
      <c r="O147" s="222"/>
      <c r="P147" s="222"/>
      <c r="Q147" s="222"/>
      <c r="R147" s="222"/>
      <c r="S147" s="222"/>
      <c r="T147" s="222"/>
      <c r="U147" s="222"/>
      <c r="V147" s="222"/>
      <c r="W147" s="223"/>
    </row>
    <row r="148" spans="1:23" ht="20.100000000000001" customHeight="1" x14ac:dyDescent="0.15">
      <c r="A148" s="206"/>
      <c r="B148" s="204"/>
      <c r="C148" s="220"/>
      <c r="D148" s="259" t="s">
        <v>55</v>
      </c>
      <c r="E148" s="221"/>
      <c r="F148" s="221"/>
      <c r="G148" s="221"/>
      <c r="H148" s="221"/>
      <c r="I148" s="224"/>
      <c r="J148" s="224"/>
      <c r="K148" s="224"/>
      <c r="L148" s="224"/>
      <c r="M148" s="224"/>
      <c r="N148" s="224"/>
      <c r="O148" s="224"/>
      <c r="P148" s="224"/>
      <c r="Q148" s="224"/>
      <c r="W148" s="236"/>
    </row>
    <row r="149" spans="1:23" ht="20.100000000000001" customHeight="1" x14ac:dyDescent="0.15">
      <c r="A149" s="206">
        <f>IF(AND(I149&lt;&gt;"しない", I149&lt;&gt;"する"), 1001, 0)</f>
        <v>0</v>
      </c>
      <c r="B149" s="204"/>
      <c r="C149" s="220"/>
      <c r="D149" s="227">
        <v>1</v>
      </c>
      <c r="E149" s="224" t="s">
        <v>57</v>
      </c>
      <c r="F149" s="224"/>
      <c r="G149" s="224"/>
      <c r="H149" s="224"/>
      <c r="I149" s="161" t="s">
        <v>56</v>
      </c>
      <c r="J149" s="161"/>
      <c r="K149" s="161"/>
      <c r="L149" s="161"/>
      <c r="M149" s="161"/>
      <c r="N149" s="224"/>
      <c r="O149" s="224"/>
      <c r="P149" s="224"/>
      <c r="Q149" s="224"/>
      <c r="R149" s="224"/>
      <c r="S149" s="224"/>
      <c r="T149" s="224"/>
      <c r="W149" s="236"/>
    </row>
    <row r="150" spans="1:23" ht="20.100000000000001" customHeight="1" x14ac:dyDescent="0.15">
      <c r="A150" s="206"/>
      <c r="B150" s="204"/>
      <c r="C150" s="220"/>
      <c r="D150" s="224"/>
      <c r="E150" s="224"/>
      <c r="F150" s="224"/>
      <c r="G150" s="224"/>
      <c r="H150" s="224"/>
      <c r="I150" s="231"/>
      <c r="J150" s="229" t="s">
        <v>54</v>
      </c>
      <c r="K150" s="230"/>
      <c r="L150" s="230"/>
      <c r="M150" s="230"/>
      <c r="N150" s="230"/>
      <c r="O150" s="230"/>
      <c r="P150" s="230"/>
      <c r="Q150" s="230"/>
      <c r="R150" s="230"/>
      <c r="S150" s="230"/>
      <c r="T150" s="230"/>
      <c r="U150" s="230"/>
      <c r="V150" s="230"/>
      <c r="W150" s="236"/>
    </row>
    <row r="151" spans="1:23" ht="20.100000000000001" customHeight="1" x14ac:dyDescent="0.15">
      <c r="A151" s="206">
        <f>IF(AND($I149="する",ISBLANK($I151)), 1001, 0)</f>
        <v>0</v>
      </c>
      <c r="B151" s="204"/>
      <c r="C151" s="226"/>
      <c r="D151" s="227">
        <v>2</v>
      </c>
      <c r="E151" s="200" t="s">
        <v>0</v>
      </c>
      <c r="I151" s="162"/>
      <c r="J151" s="162"/>
      <c r="K151" s="162"/>
      <c r="L151" s="162"/>
      <c r="M151" s="162"/>
      <c r="N151" s="224"/>
      <c r="O151" s="224"/>
      <c r="P151" s="224"/>
      <c r="Q151" s="224"/>
      <c r="R151" s="224"/>
      <c r="S151" s="224"/>
      <c r="T151" s="224"/>
      <c r="U151" s="224"/>
      <c r="V151" s="224"/>
      <c r="W151" s="225"/>
    </row>
    <row r="152" spans="1:23" ht="20.100000000000001" customHeight="1" x14ac:dyDescent="0.15">
      <c r="A152" s="206"/>
      <c r="B152" s="204"/>
      <c r="C152" s="226"/>
      <c r="D152" s="227"/>
      <c r="E152" s="224"/>
      <c r="F152" s="224"/>
      <c r="G152" s="224"/>
      <c r="H152" s="224"/>
      <c r="I152" s="260"/>
      <c r="J152" s="229" t="s">
        <v>84</v>
      </c>
      <c r="K152" s="230"/>
      <c r="L152" s="230"/>
      <c r="M152" s="230"/>
      <c r="N152" s="230"/>
      <c r="O152" s="230"/>
      <c r="P152" s="230"/>
      <c r="Q152" s="230"/>
      <c r="R152" s="230"/>
      <c r="S152" s="230"/>
      <c r="T152" s="230"/>
      <c r="U152" s="230"/>
      <c r="V152" s="230"/>
      <c r="W152" s="225"/>
    </row>
    <row r="153" spans="1:23" ht="20.100000000000001" customHeight="1" x14ac:dyDescent="0.15">
      <c r="A153" s="206">
        <f>IF(AND($I149="する",ISBLANK($I153)), 1001, 0)</f>
        <v>0</v>
      </c>
      <c r="B153" s="204"/>
      <c r="C153" s="226"/>
      <c r="D153" s="227">
        <v>3</v>
      </c>
      <c r="E153" s="200" t="s">
        <v>1</v>
      </c>
      <c r="I153" s="164"/>
      <c r="J153" s="164"/>
      <c r="K153" s="164"/>
      <c r="L153" s="164"/>
      <c r="M153" s="164"/>
      <c r="N153" s="164"/>
      <c r="O153" s="164"/>
      <c r="P153" s="164"/>
      <c r="Q153" s="164"/>
      <c r="R153" s="164"/>
      <c r="S153" s="164"/>
      <c r="T153" s="164"/>
      <c r="U153" s="164"/>
      <c r="V153" s="164"/>
      <c r="W153" s="225"/>
    </row>
    <row r="154" spans="1:23" ht="20.100000000000001" customHeight="1" x14ac:dyDescent="0.15">
      <c r="A154" s="206"/>
      <c r="B154" s="204"/>
      <c r="C154" s="226"/>
      <c r="D154" s="227"/>
      <c r="E154" s="224"/>
      <c r="F154" s="224"/>
      <c r="G154" s="224"/>
      <c r="H154" s="224"/>
      <c r="I154" s="231"/>
      <c r="J154" s="229" t="s">
        <v>30</v>
      </c>
      <c r="K154" s="230"/>
      <c r="L154" s="230"/>
      <c r="M154" s="230"/>
      <c r="N154" s="230"/>
      <c r="O154" s="230"/>
      <c r="P154" s="230"/>
      <c r="Q154" s="230"/>
      <c r="R154" s="230"/>
      <c r="S154" s="230"/>
      <c r="T154" s="230"/>
      <c r="U154" s="230"/>
      <c r="V154" s="230"/>
      <c r="W154" s="225"/>
    </row>
    <row r="155" spans="1:23" ht="20.100000000000001" customHeight="1" x14ac:dyDescent="0.15">
      <c r="A155" s="206"/>
      <c r="B155" s="204"/>
      <c r="C155" s="226"/>
      <c r="D155" s="227">
        <v>4</v>
      </c>
      <c r="E155" s="200" t="s">
        <v>48</v>
      </c>
      <c r="I155" s="161"/>
      <c r="J155" s="161"/>
      <c r="K155" s="161"/>
      <c r="L155" s="161"/>
      <c r="M155" s="161"/>
      <c r="N155" s="161"/>
      <c r="O155" s="161"/>
      <c r="P155" s="161"/>
      <c r="Q155" s="161"/>
      <c r="R155" s="161"/>
      <c r="S155" s="161"/>
      <c r="T155" s="161"/>
      <c r="U155" s="161"/>
      <c r="V155" s="161"/>
      <c r="W155" s="225"/>
    </row>
    <row r="156" spans="1:23" ht="20.100000000000001" customHeight="1" x14ac:dyDescent="0.15">
      <c r="A156" s="206"/>
      <c r="B156" s="204"/>
      <c r="C156" s="226"/>
      <c r="D156" s="227"/>
      <c r="E156" s="224"/>
      <c r="F156" s="224"/>
      <c r="G156" s="224"/>
      <c r="H156" s="224"/>
      <c r="I156" s="231"/>
      <c r="J156" s="229" t="s">
        <v>11</v>
      </c>
      <c r="K156" s="230"/>
      <c r="L156" s="230"/>
      <c r="M156" s="230"/>
      <c r="N156" s="230"/>
      <c r="O156" s="230"/>
      <c r="P156" s="230"/>
      <c r="Q156" s="230"/>
      <c r="R156" s="230"/>
      <c r="S156" s="230"/>
      <c r="T156" s="230"/>
      <c r="U156" s="230"/>
      <c r="V156" s="230"/>
      <c r="W156" s="225"/>
    </row>
    <row r="157" spans="1:23" ht="20.100000000000001" customHeight="1" x14ac:dyDescent="0.15">
      <c r="A157" s="206">
        <f>IF(AND($I149="する",ISBLANK($I157)), 1001, 0)</f>
        <v>0</v>
      </c>
      <c r="B157" s="204"/>
      <c r="C157" s="226"/>
      <c r="D157" s="227">
        <v>5</v>
      </c>
      <c r="E157" s="200" t="s">
        <v>49</v>
      </c>
      <c r="I157" s="161"/>
      <c r="J157" s="161"/>
      <c r="K157" s="161"/>
      <c r="L157" s="161"/>
      <c r="M157" s="161"/>
      <c r="N157" s="161"/>
      <c r="O157" s="161"/>
      <c r="P157" s="161"/>
      <c r="Q157" s="161"/>
      <c r="R157" s="161"/>
      <c r="S157" s="161"/>
      <c r="T157" s="161"/>
      <c r="U157" s="161"/>
      <c r="V157" s="161"/>
      <c r="W157" s="225"/>
    </row>
    <row r="158" spans="1:23" ht="20.100000000000001" customHeight="1" x14ac:dyDescent="0.15">
      <c r="A158" s="206"/>
      <c r="B158" s="204"/>
      <c r="C158" s="232"/>
      <c r="D158" s="224"/>
      <c r="E158" s="224"/>
      <c r="F158" s="224"/>
      <c r="G158" s="224"/>
      <c r="H158" s="224"/>
      <c r="I158" s="231"/>
      <c r="J158" s="229" t="s">
        <v>12</v>
      </c>
      <c r="K158" s="230"/>
      <c r="L158" s="230"/>
      <c r="M158" s="230"/>
      <c r="N158" s="230"/>
      <c r="O158" s="230"/>
      <c r="P158" s="230"/>
      <c r="Q158" s="230"/>
      <c r="R158" s="230"/>
      <c r="S158" s="230"/>
      <c r="T158" s="230"/>
      <c r="U158" s="230"/>
      <c r="V158" s="230"/>
      <c r="W158" s="225"/>
    </row>
    <row r="159" spans="1:23" ht="20.100000000000001" customHeight="1" x14ac:dyDescent="0.15">
      <c r="A159" s="206">
        <f>IF(AND($I149="する",NOT(AND(I159&lt;&gt;"",ISNUMBER(VALUE(SUBSTITUTE(I159,"-","")))))), 1001, 0)</f>
        <v>0</v>
      </c>
      <c r="B159" s="204"/>
      <c r="C159" s="226"/>
      <c r="D159" s="227">
        <v>6</v>
      </c>
      <c r="E159" s="200" t="s">
        <v>6</v>
      </c>
      <c r="I159" s="161"/>
      <c r="J159" s="161"/>
      <c r="K159" s="161"/>
      <c r="L159" s="161"/>
      <c r="M159" s="161"/>
      <c r="N159" s="224"/>
      <c r="O159" s="224"/>
      <c r="P159" s="224"/>
      <c r="Q159" s="224"/>
      <c r="R159" s="224"/>
      <c r="S159" s="224"/>
      <c r="T159" s="224"/>
      <c r="U159" s="224"/>
      <c r="V159" s="224"/>
      <c r="W159" s="225"/>
    </row>
    <row r="160" spans="1:23" ht="20.100000000000001" customHeight="1" x14ac:dyDescent="0.15">
      <c r="A160" s="206"/>
      <c r="B160" s="204"/>
      <c r="C160" s="232"/>
      <c r="D160" s="224"/>
      <c r="E160" s="224"/>
      <c r="F160" s="224"/>
      <c r="G160" s="224"/>
      <c r="H160" s="224"/>
      <c r="I160" s="231"/>
      <c r="J160" s="229" t="s">
        <v>87</v>
      </c>
      <c r="K160" s="230"/>
      <c r="L160" s="230"/>
      <c r="M160" s="230"/>
      <c r="N160" s="230"/>
      <c r="O160" s="230"/>
      <c r="P160" s="230"/>
      <c r="Q160" s="230"/>
      <c r="R160" s="230"/>
      <c r="S160" s="230"/>
      <c r="T160" s="230"/>
      <c r="U160" s="230"/>
      <c r="V160" s="230"/>
      <c r="W160" s="225"/>
    </row>
    <row r="161" spans="1:23" ht="20.100000000000001" customHeight="1" x14ac:dyDescent="0.15">
      <c r="A161" s="206">
        <f>IF(AND($I149="する",AND(I161&lt;&gt;"",NOT(ISNUMBER(VALUE(SUBSTITUTE(I161,"-","")))))), 1002, 0)</f>
        <v>0</v>
      </c>
      <c r="B161" s="204"/>
      <c r="C161" s="226"/>
      <c r="D161" s="227">
        <v>7</v>
      </c>
      <c r="E161" s="200" t="s">
        <v>7</v>
      </c>
      <c r="I161" s="161"/>
      <c r="J161" s="161"/>
      <c r="K161" s="161"/>
      <c r="L161" s="161"/>
      <c r="M161" s="161"/>
      <c r="N161" s="224"/>
      <c r="O161" s="224"/>
      <c r="P161" s="224"/>
      <c r="Q161" s="224"/>
      <c r="R161" s="224"/>
      <c r="S161" s="224"/>
      <c r="T161" s="224"/>
      <c r="U161" s="224"/>
      <c r="V161" s="224"/>
      <c r="W161" s="225"/>
    </row>
    <row r="162" spans="1:23" ht="20.100000000000001" customHeight="1" x14ac:dyDescent="0.15">
      <c r="A162" s="206"/>
      <c r="B162" s="204"/>
      <c r="C162" s="232"/>
      <c r="D162" s="224"/>
      <c r="E162" s="224"/>
      <c r="F162" s="224"/>
      <c r="G162" s="224"/>
      <c r="H162" s="224"/>
      <c r="I162" s="231"/>
      <c r="J162" s="229" t="s">
        <v>51</v>
      </c>
      <c r="K162" s="230"/>
      <c r="L162" s="230"/>
      <c r="M162" s="230"/>
      <c r="N162" s="230"/>
      <c r="O162" s="230"/>
      <c r="P162" s="230"/>
      <c r="Q162" s="230"/>
      <c r="R162" s="230"/>
      <c r="S162" s="230"/>
      <c r="T162" s="230"/>
      <c r="U162" s="230"/>
      <c r="V162" s="230"/>
      <c r="W162" s="225"/>
    </row>
    <row r="163" spans="1:23" ht="15.75" customHeight="1" x14ac:dyDescent="0.15">
      <c r="A163" s="206"/>
      <c r="B163" s="204"/>
      <c r="C163" s="237"/>
      <c r="D163" s="238"/>
      <c r="E163" s="238"/>
      <c r="F163" s="238"/>
      <c r="G163" s="238"/>
      <c r="H163" s="238"/>
      <c r="I163" s="239"/>
      <c r="J163" s="239"/>
      <c r="K163" s="239"/>
      <c r="L163" s="239"/>
      <c r="M163" s="239"/>
      <c r="N163" s="239"/>
      <c r="O163" s="239"/>
      <c r="P163" s="239"/>
      <c r="Q163" s="239"/>
      <c r="R163" s="239"/>
      <c r="S163" s="239"/>
      <c r="T163" s="239"/>
      <c r="U163" s="239"/>
      <c r="V163" s="239"/>
      <c r="W163" s="240"/>
    </row>
    <row r="164" spans="1:23" ht="15" customHeight="1" x14ac:dyDescent="0.15">
      <c r="A164" s="206"/>
      <c r="B164" s="204"/>
      <c r="C164" s="224"/>
      <c r="D164" s="224"/>
      <c r="E164" s="224"/>
      <c r="F164" s="224"/>
      <c r="G164" s="224"/>
      <c r="H164" s="224"/>
      <c r="I164" s="261"/>
      <c r="J164" s="235"/>
      <c r="K164" s="235"/>
      <c r="L164" s="235"/>
      <c r="M164" s="235"/>
      <c r="N164" s="235"/>
      <c r="O164" s="235"/>
      <c r="P164" s="235"/>
      <c r="Q164" s="235"/>
      <c r="R164" s="235"/>
      <c r="S164" s="235"/>
      <c r="T164" s="235"/>
      <c r="U164" s="235"/>
      <c r="V164" s="235"/>
      <c r="W164" s="224"/>
    </row>
    <row r="165" spans="1:23" ht="15" customHeight="1" x14ac:dyDescent="0.15">
      <c r="A165" s="204"/>
      <c r="B165" s="204"/>
      <c r="C165" s="224"/>
      <c r="D165" s="224"/>
      <c r="E165" s="224"/>
      <c r="F165" s="224"/>
      <c r="G165" s="224"/>
      <c r="H165" s="224"/>
      <c r="I165" s="262"/>
      <c r="J165" s="224"/>
      <c r="K165" s="224"/>
      <c r="L165" s="224"/>
      <c r="M165" s="224"/>
      <c r="N165" s="224"/>
      <c r="O165" s="224"/>
      <c r="P165" s="224"/>
      <c r="Q165" s="224"/>
      <c r="R165" s="224"/>
      <c r="S165" s="224"/>
      <c r="T165" s="224"/>
      <c r="U165" s="224"/>
      <c r="V165" s="224"/>
      <c r="W165" s="224"/>
    </row>
    <row r="166" spans="1:23" ht="20.100000000000001" customHeight="1" x14ac:dyDescent="0.15">
      <c r="A166" s="204"/>
      <c r="B166" s="204"/>
      <c r="C166" s="241" t="s">
        <v>262</v>
      </c>
      <c r="D166" s="242"/>
      <c r="E166" s="242"/>
      <c r="F166" s="242"/>
      <c r="G166" s="242"/>
      <c r="H166" s="243"/>
    </row>
    <row r="167" spans="1:23" ht="20.100000000000001" customHeight="1" x14ac:dyDescent="0.15">
      <c r="A167" s="204"/>
      <c r="B167" s="204"/>
      <c r="C167" s="220"/>
      <c r="D167" s="221"/>
      <c r="E167" s="221"/>
      <c r="F167" s="221"/>
      <c r="G167" s="221"/>
      <c r="H167" s="221"/>
      <c r="I167" s="222"/>
      <c r="J167" s="222"/>
      <c r="K167" s="222"/>
      <c r="L167" s="222"/>
      <c r="M167" s="222"/>
      <c r="N167" s="222"/>
      <c r="O167" s="222"/>
      <c r="P167" s="222"/>
      <c r="Q167" s="222"/>
      <c r="R167" s="222"/>
      <c r="S167" s="222"/>
      <c r="T167" s="222"/>
      <c r="U167" s="222"/>
      <c r="V167" s="222"/>
      <c r="W167" s="223"/>
    </row>
    <row r="168" spans="1:23" ht="15.75" hidden="1" customHeight="1" x14ac:dyDescent="0.15">
      <c r="A168" s="204"/>
      <c r="B168" s="204"/>
      <c r="C168" s="220"/>
      <c r="D168" s="221"/>
      <c r="E168" s="221"/>
      <c r="F168" s="221"/>
      <c r="G168" s="221"/>
      <c r="H168" s="221"/>
      <c r="I168" s="224"/>
      <c r="J168" s="224"/>
      <c r="K168" s="224"/>
      <c r="L168" s="224"/>
      <c r="M168" s="224"/>
      <c r="N168" s="224"/>
      <c r="O168" s="224"/>
      <c r="P168" s="224"/>
      <c r="Q168" s="224"/>
      <c r="R168" s="224"/>
      <c r="S168" s="224"/>
      <c r="T168" s="224"/>
      <c r="U168" s="224"/>
      <c r="V168" s="224"/>
      <c r="W168" s="225"/>
    </row>
    <row r="169" spans="1:23" ht="20.100000000000001" customHeight="1" x14ac:dyDescent="0.15">
      <c r="A169" s="204">
        <f>IF(ISBLANK($I169), 1001, 0)</f>
        <v>1001</v>
      </c>
      <c r="B169" s="204"/>
      <c r="C169" s="232"/>
      <c r="D169" s="227">
        <v>1</v>
      </c>
      <c r="E169" s="200" t="s">
        <v>106</v>
      </c>
      <c r="I169" s="152"/>
      <c r="J169" s="152"/>
      <c r="K169" s="152"/>
      <c r="L169" s="152"/>
      <c r="M169" s="152"/>
      <c r="N169" s="263" t="s">
        <v>107</v>
      </c>
      <c r="O169" s="263"/>
      <c r="P169" s="263"/>
      <c r="Q169" s="263"/>
      <c r="R169" s="263"/>
      <c r="S169" s="263"/>
      <c r="T169" s="263"/>
      <c r="U169" s="263"/>
      <c r="V169" s="263"/>
      <c r="W169" s="225"/>
    </row>
    <row r="170" spans="1:23" ht="20.100000000000001" customHeight="1" x14ac:dyDescent="0.15">
      <c r="A170" s="204"/>
      <c r="B170" s="204"/>
      <c r="C170" s="232"/>
      <c r="D170" s="224"/>
      <c r="E170" s="224"/>
      <c r="F170" s="224"/>
      <c r="G170" s="224"/>
      <c r="H170" s="224"/>
      <c r="I170" s="264"/>
      <c r="J170" s="230"/>
      <c r="K170" s="230"/>
      <c r="L170" s="230"/>
      <c r="M170" s="230"/>
      <c r="N170" s="230"/>
      <c r="O170" s="230"/>
      <c r="P170" s="230"/>
      <c r="Q170" s="230"/>
      <c r="R170" s="230"/>
      <c r="S170" s="230"/>
      <c r="T170" s="230"/>
      <c r="U170" s="230"/>
      <c r="V170" s="230"/>
      <c r="W170" s="225"/>
    </row>
    <row r="171" spans="1:23" ht="20.100000000000001" customHeight="1" x14ac:dyDescent="0.15">
      <c r="A171" s="204">
        <f>IF(ISBLANK($I171), 1001, 0)</f>
        <v>1001</v>
      </c>
      <c r="B171" s="204"/>
      <c r="C171" s="226"/>
      <c r="D171" s="227">
        <v>2</v>
      </c>
      <c r="E171" s="200" t="s">
        <v>9</v>
      </c>
      <c r="I171" s="152"/>
      <c r="J171" s="152"/>
      <c r="K171" s="152"/>
      <c r="L171" s="152"/>
      <c r="M171" s="152"/>
      <c r="N171" s="263" t="s">
        <v>108</v>
      </c>
      <c r="O171" s="263"/>
      <c r="P171" s="263"/>
      <c r="Q171" s="263"/>
      <c r="R171" s="263"/>
      <c r="S171" s="263"/>
      <c r="T171" s="263"/>
      <c r="U171" s="263"/>
      <c r="V171" s="263"/>
      <c r="W171" s="225"/>
    </row>
    <row r="172" spans="1:23" ht="30" customHeight="1" x14ac:dyDescent="0.15">
      <c r="A172" s="204"/>
      <c r="B172" s="204"/>
      <c r="C172" s="232"/>
      <c r="D172" s="224"/>
      <c r="E172" s="224"/>
      <c r="F172" s="224"/>
      <c r="G172" s="224"/>
      <c r="H172" s="224"/>
      <c r="I172" s="264"/>
      <c r="J172" s="265" t="s">
        <v>129</v>
      </c>
      <c r="K172" s="265"/>
      <c r="L172" s="265"/>
      <c r="M172" s="265"/>
      <c r="N172" s="265"/>
      <c r="O172" s="265"/>
      <c r="P172" s="265"/>
      <c r="Q172" s="265"/>
      <c r="R172" s="265"/>
      <c r="S172" s="265"/>
      <c r="T172" s="265"/>
      <c r="U172" s="265"/>
      <c r="V172" s="265"/>
      <c r="W172" s="225"/>
    </row>
    <row r="173" spans="1:23" ht="20.100000000000001" customHeight="1" x14ac:dyDescent="0.15">
      <c r="A173" s="204"/>
      <c r="B173" s="204"/>
      <c r="C173" s="220"/>
      <c r="D173" s="227">
        <v>3</v>
      </c>
      <c r="E173" s="224" t="s">
        <v>109</v>
      </c>
      <c r="F173" s="224"/>
      <c r="G173" s="266"/>
      <c r="H173" s="266"/>
      <c r="I173" s="266"/>
      <c r="J173" s="266"/>
      <c r="K173" s="266"/>
      <c r="L173" s="266"/>
      <c r="M173" s="266"/>
      <c r="N173" s="266"/>
      <c r="O173" s="266"/>
      <c r="P173" s="266"/>
      <c r="Q173" s="266"/>
      <c r="R173" s="266"/>
      <c r="S173" s="266"/>
      <c r="T173" s="266"/>
      <c r="U173" s="266"/>
      <c r="V173" s="266"/>
      <c r="W173" s="225"/>
    </row>
    <row r="174" spans="1:23" ht="20.100000000000001" customHeight="1" x14ac:dyDescent="0.15">
      <c r="A174" s="204"/>
      <c r="B174" s="204"/>
      <c r="C174" s="220"/>
      <c r="D174" s="227"/>
      <c r="E174" s="267" t="s">
        <v>130</v>
      </c>
      <c r="F174" s="268"/>
      <c r="G174" s="268"/>
      <c r="H174" s="269"/>
      <c r="I174" s="270" t="s">
        <v>131</v>
      </c>
      <c r="J174" s="271"/>
      <c r="K174" s="271"/>
      <c r="L174" s="271"/>
      <c r="M174" s="272"/>
      <c r="N174" s="273"/>
      <c r="O174" s="274"/>
      <c r="P174" s="266"/>
      <c r="Q174" s="266"/>
      <c r="R174" s="266"/>
      <c r="S174" s="266"/>
      <c r="T174" s="266"/>
      <c r="U174" s="266"/>
      <c r="V174" s="266"/>
      <c r="W174" s="225"/>
    </row>
    <row r="175" spans="1:23" ht="20.100000000000001" customHeight="1" x14ac:dyDescent="0.15">
      <c r="A175" s="204"/>
      <c r="B175" s="204"/>
      <c r="C175" s="220"/>
      <c r="D175" s="227"/>
      <c r="E175" s="275" t="s">
        <v>215</v>
      </c>
      <c r="F175" s="276"/>
      <c r="G175" s="276"/>
      <c r="H175" s="277"/>
      <c r="I175" s="533"/>
      <c r="J175" s="153"/>
      <c r="K175" s="153"/>
      <c r="L175" s="153"/>
      <c r="M175" s="154"/>
      <c r="N175" s="273"/>
      <c r="O175" s="274"/>
      <c r="P175" s="266"/>
      <c r="Q175" s="266"/>
      <c r="R175" s="266"/>
      <c r="S175" s="266"/>
      <c r="T175" s="266"/>
      <c r="U175" s="266"/>
      <c r="V175" s="266"/>
      <c r="W175" s="225"/>
    </row>
    <row r="176" spans="1:23" ht="20.100000000000001" customHeight="1" x14ac:dyDescent="0.15">
      <c r="A176" s="204"/>
      <c r="B176" s="204"/>
      <c r="C176" s="220"/>
      <c r="D176" s="227"/>
      <c r="E176" s="278" t="s">
        <v>223</v>
      </c>
      <c r="F176" s="279"/>
      <c r="G176" s="279"/>
      <c r="H176" s="280"/>
      <c r="I176" s="534"/>
      <c r="J176" s="155"/>
      <c r="K176" s="155"/>
      <c r="L176" s="155"/>
      <c r="M176" s="156"/>
      <c r="N176" s="273"/>
      <c r="O176" s="274"/>
      <c r="P176" s="266"/>
      <c r="Q176" s="266"/>
      <c r="R176" s="266"/>
      <c r="S176" s="266"/>
      <c r="T176" s="266"/>
      <c r="U176" s="266"/>
      <c r="V176" s="266"/>
      <c r="W176" s="225"/>
    </row>
    <row r="177" spans="1:23" ht="20.100000000000001" customHeight="1" x14ac:dyDescent="0.15">
      <c r="A177" s="204"/>
      <c r="B177" s="204"/>
      <c r="C177" s="220"/>
      <c r="D177" s="227"/>
      <c r="E177" s="278" t="s">
        <v>216</v>
      </c>
      <c r="F177" s="279"/>
      <c r="G177" s="279"/>
      <c r="H177" s="280"/>
      <c r="I177" s="534"/>
      <c r="J177" s="155"/>
      <c r="K177" s="155"/>
      <c r="L177" s="155"/>
      <c r="M177" s="156"/>
      <c r="N177" s="273"/>
      <c r="O177" s="274"/>
      <c r="P177" s="266"/>
      <c r="Q177" s="266"/>
      <c r="R177" s="266"/>
      <c r="S177" s="266"/>
      <c r="T177" s="266"/>
      <c r="U177" s="266"/>
      <c r="V177" s="266"/>
      <c r="W177" s="225"/>
    </row>
    <row r="178" spans="1:23" ht="20.100000000000001" customHeight="1" thickBot="1" x14ac:dyDescent="0.2">
      <c r="A178" s="204"/>
      <c r="B178" s="204"/>
      <c r="C178" s="220"/>
      <c r="D178" s="227"/>
      <c r="E178" s="281" t="s">
        <v>217</v>
      </c>
      <c r="F178" s="282"/>
      <c r="G178" s="282"/>
      <c r="H178" s="283"/>
      <c r="I178" s="535"/>
      <c r="J178" s="157"/>
      <c r="K178" s="157"/>
      <c r="L178" s="157"/>
      <c r="M178" s="158"/>
      <c r="N178" s="273"/>
      <c r="O178" s="274"/>
      <c r="P178" s="266"/>
      <c r="Q178" s="266"/>
      <c r="R178" s="266"/>
      <c r="S178" s="266"/>
      <c r="T178" s="266"/>
      <c r="U178" s="266"/>
      <c r="V178" s="266"/>
      <c r="W178" s="225"/>
    </row>
    <row r="179" spans="1:23" ht="20.100000000000001" customHeight="1" thickTop="1" x14ac:dyDescent="0.15">
      <c r="A179" s="204"/>
      <c r="B179" s="204"/>
      <c r="C179" s="220"/>
      <c r="D179" s="227"/>
      <c r="E179" s="284" t="s">
        <v>218</v>
      </c>
      <c r="F179" s="285"/>
      <c r="G179" s="285"/>
      <c r="H179" s="286"/>
      <c r="I179" s="287">
        <f>I175+I177+I178</f>
        <v>0</v>
      </c>
      <c r="J179" s="288"/>
      <c r="K179" s="288"/>
      <c r="L179" s="288"/>
      <c r="M179" s="289"/>
      <c r="N179" s="273"/>
      <c r="O179" s="274"/>
      <c r="P179" s="266"/>
      <c r="Q179" s="266"/>
      <c r="R179" s="266"/>
      <c r="S179" s="266"/>
      <c r="T179" s="266"/>
      <c r="U179" s="266"/>
      <c r="V179" s="266"/>
      <c r="W179" s="225"/>
    </row>
    <row r="180" spans="1:23" ht="20.100000000000001" customHeight="1" x14ac:dyDescent="0.15">
      <c r="A180" s="204"/>
      <c r="B180" s="204"/>
      <c r="C180" s="220"/>
      <c r="D180" s="227"/>
      <c r="E180" s="224"/>
      <c r="F180" s="224"/>
      <c r="G180" s="266"/>
      <c r="H180" s="266"/>
      <c r="I180" s="266"/>
      <c r="J180" s="266"/>
      <c r="K180" s="266"/>
      <c r="L180" s="266"/>
      <c r="M180" s="266"/>
      <c r="N180" s="266"/>
      <c r="O180" s="266"/>
      <c r="P180" s="266"/>
      <c r="Q180" s="266"/>
      <c r="R180" s="266"/>
      <c r="S180" s="266"/>
      <c r="T180" s="266"/>
      <c r="U180" s="266"/>
      <c r="V180" s="266"/>
      <c r="W180" s="225"/>
    </row>
    <row r="181" spans="1:23" ht="20.100000000000001" customHeight="1" x14ac:dyDescent="0.15">
      <c r="A181" s="204"/>
      <c r="B181" s="204"/>
      <c r="C181" s="226"/>
      <c r="D181" s="227">
        <v>4</v>
      </c>
      <c r="E181" s="224" t="s">
        <v>110</v>
      </c>
      <c r="F181" s="224"/>
      <c r="G181" s="224"/>
      <c r="H181" s="224"/>
      <c r="I181" s="290"/>
      <c r="J181" s="290"/>
      <c r="K181" s="290"/>
      <c r="L181" s="290"/>
      <c r="M181" s="290"/>
      <c r="N181" s="290"/>
      <c r="O181" s="290"/>
      <c r="P181" s="290"/>
      <c r="Q181" s="290"/>
      <c r="R181" s="290"/>
      <c r="S181" s="290"/>
      <c r="T181" s="290"/>
      <c r="U181" s="290"/>
      <c r="V181" s="290"/>
      <c r="W181" s="225"/>
    </row>
    <row r="182" spans="1:23" ht="20.100000000000001" customHeight="1" x14ac:dyDescent="0.15">
      <c r="A182" s="204"/>
      <c r="B182" s="204"/>
      <c r="C182" s="226"/>
      <c r="D182" s="227"/>
      <c r="E182" s="224" t="s">
        <v>111</v>
      </c>
      <c r="F182" s="224"/>
      <c r="G182" s="224"/>
      <c r="H182" s="224"/>
      <c r="I182" s="152"/>
      <c r="J182" s="152"/>
      <c r="K182" s="152"/>
      <c r="L182" s="152"/>
      <c r="M182" s="152"/>
      <c r="N182" s="224" t="s">
        <v>112</v>
      </c>
      <c r="O182" s="224"/>
      <c r="P182" s="224"/>
      <c r="Q182" s="224"/>
      <c r="R182" s="224"/>
      <c r="S182" s="224"/>
      <c r="T182" s="224"/>
      <c r="U182" s="224"/>
      <c r="V182" s="224"/>
      <c r="W182" s="225"/>
    </row>
    <row r="183" spans="1:23" ht="20.100000000000001" customHeight="1" x14ac:dyDescent="0.15">
      <c r="A183" s="204"/>
      <c r="B183" s="204"/>
      <c r="C183" s="226"/>
      <c r="D183" s="227"/>
      <c r="E183" s="224"/>
      <c r="F183" s="224"/>
      <c r="G183" s="224"/>
      <c r="H183" s="224"/>
      <c r="I183" s="291"/>
      <c r="J183" s="292"/>
      <c r="K183" s="292"/>
      <c r="L183" s="292"/>
      <c r="M183" s="292"/>
      <c r="N183" s="292"/>
      <c r="O183" s="292"/>
      <c r="P183" s="292"/>
      <c r="Q183" s="292"/>
      <c r="R183" s="292"/>
      <c r="S183" s="292"/>
      <c r="T183" s="292"/>
      <c r="U183" s="292"/>
      <c r="V183" s="292"/>
      <c r="W183" s="225"/>
    </row>
    <row r="184" spans="1:23" ht="20.100000000000001" customHeight="1" x14ac:dyDescent="0.15">
      <c r="A184" s="204"/>
      <c r="B184" s="204"/>
      <c r="C184" s="226"/>
      <c r="D184" s="227">
        <v>5</v>
      </c>
      <c r="E184" s="238" t="s">
        <v>113</v>
      </c>
      <c r="F184" s="238"/>
      <c r="G184" s="238"/>
      <c r="H184" s="238"/>
      <c r="I184" s="293"/>
      <c r="J184" s="293"/>
      <c r="K184" s="293"/>
      <c r="L184" s="293"/>
      <c r="M184" s="293"/>
      <c r="N184" s="291"/>
      <c r="O184" s="291"/>
      <c r="P184" s="291"/>
      <c r="Q184" s="291"/>
      <c r="R184" s="291"/>
      <c r="S184" s="291"/>
      <c r="T184" s="291"/>
      <c r="U184" s="291"/>
      <c r="V184" s="291"/>
      <c r="W184" s="225"/>
    </row>
    <row r="185" spans="1:23" ht="20.100000000000001" customHeight="1" x14ac:dyDescent="0.15">
      <c r="A185" s="204"/>
      <c r="B185" s="204"/>
      <c r="C185" s="226"/>
      <c r="D185" s="227"/>
      <c r="E185" s="294" t="s">
        <v>114</v>
      </c>
      <c r="F185" s="295"/>
      <c r="G185" s="295"/>
      <c r="H185" s="296"/>
      <c r="I185" s="533"/>
      <c r="J185" s="153"/>
      <c r="K185" s="153"/>
      <c r="L185" s="153"/>
      <c r="M185" s="154"/>
      <c r="N185" s="297"/>
      <c r="O185" s="297"/>
      <c r="P185" s="291"/>
      <c r="Q185" s="291"/>
      <c r="R185" s="291"/>
      <c r="S185" s="291"/>
      <c r="T185" s="291"/>
      <c r="U185" s="291"/>
      <c r="V185" s="291"/>
      <c r="W185" s="225"/>
    </row>
    <row r="186" spans="1:23" ht="20.100000000000001" customHeight="1" x14ac:dyDescent="0.15">
      <c r="A186" s="204"/>
      <c r="B186" s="204"/>
      <c r="C186" s="226"/>
      <c r="D186" s="227"/>
      <c r="E186" s="298" t="s">
        <v>115</v>
      </c>
      <c r="F186" s="299"/>
      <c r="G186" s="299"/>
      <c r="H186" s="300"/>
      <c r="I186" s="534"/>
      <c r="J186" s="155"/>
      <c r="K186" s="155"/>
      <c r="L186" s="155"/>
      <c r="M186" s="156"/>
      <c r="N186" s="297"/>
      <c r="O186" s="297"/>
      <c r="P186" s="291"/>
      <c r="Q186" s="291"/>
      <c r="R186" s="291"/>
      <c r="S186" s="291"/>
      <c r="T186" s="291"/>
      <c r="U186" s="291"/>
      <c r="V186" s="291"/>
      <c r="W186" s="225"/>
    </row>
    <row r="187" spans="1:23" ht="20.100000000000001" customHeight="1" x14ac:dyDescent="0.15">
      <c r="A187" s="204"/>
      <c r="B187" s="204"/>
      <c r="C187" s="226"/>
      <c r="D187" s="227"/>
      <c r="E187" s="298" t="s">
        <v>116</v>
      </c>
      <c r="F187" s="299"/>
      <c r="G187" s="299"/>
      <c r="H187" s="300"/>
      <c r="I187" s="534"/>
      <c r="J187" s="155"/>
      <c r="K187" s="155"/>
      <c r="L187" s="155"/>
      <c r="M187" s="156"/>
      <c r="N187" s="297"/>
      <c r="O187" s="297"/>
      <c r="P187" s="291"/>
      <c r="Q187" s="291"/>
      <c r="R187" s="291"/>
      <c r="S187" s="291"/>
      <c r="T187" s="291"/>
      <c r="U187" s="291"/>
      <c r="V187" s="291"/>
      <c r="W187" s="225"/>
    </row>
    <row r="188" spans="1:23" ht="20.100000000000001" customHeight="1" x14ac:dyDescent="0.15">
      <c r="A188" s="204"/>
      <c r="B188" s="204"/>
      <c r="C188" s="226"/>
      <c r="D188" s="227"/>
      <c r="E188" s="301" t="s">
        <v>117</v>
      </c>
      <c r="F188" s="302"/>
      <c r="G188" s="302"/>
      <c r="H188" s="303"/>
      <c r="I188" s="536"/>
      <c r="J188" s="159"/>
      <c r="K188" s="159"/>
      <c r="L188" s="159"/>
      <c r="M188" s="160"/>
      <c r="N188" s="297"/>
      <c r="O188" s="297"/>
      <c r="P188" s="291"/>
      <c r="Q188" s="291"/>
      <c r="R188" s="291"/>
      <c r="S188" s="291"/>
      <c r="T188" s="291"/>
      <c r="U188" s="291"/>
      <c r="V188" s="291"/>
      <c r="W188" s="225"/>
    </row>
    <row r="189" spans="1:23" ht="20.100000000000001" customHeight="1" x14ac:dyDescent="0.15">
      <c r="A189" s="204"/>
      <c r="B189" s="204"/>
      <c r="C189" s="226"/>
      <c r="D189" s="227"/>
      <c r="E189" s="222"/>
      <c r="F189" s="222"/>
      <c r="G189" s="222"/>
      <c r="H189" s="222"/>
      <c r="I189" s="291"/>
      <c r="J189" s="291"/>
      <c r="K189" s="291"/>
      <c r="L189" s="292"/>
      <c r="M189" s="292"/>
      <c r="N189" s="291"/>
      <c r="O189" s="291"/>
      <c r="P189" s="291"/>
      <c r="Q189" s="291"/>
      <c r="R189" s="291"/>
      <c r="S189" s="291"/>
      <c r="T189" s="291"/>
      <c r="U189" s="291"/>
      <c r="V189" s="291"/>
      <c r="W189" s="225"/>
    </row>
    <row r="190" spans="1:23" ht="20.100000000000001" customHeight="1" x14ac:dyDescent="0.15">
      <c r="A190" s="204"/>
      <c r="B190" s="204"/>
      <c r="C190" s="226"/>
      <c r="D190" s="227">
        <v>6</v>
      </c>
      <c r="E190" s="224" t="s">
        <v>118</v>
      </c>
      <c r="F190" s="224"/>
      <c r="G190" s="224"/>
      <c r="H190" s="224"/>
      <c r="N190" s="291"/>
      <c r="O190" s="291"/>
      <c r="P190" s="291"/>
      <c r="Q190" s="291"/>
      <c r="R190" s="291"/>
      <c r="S190" s="291"/>
      <c r="T190" s="291"/>
      <c r="U190" s="291"/>
      <c r="V190" s="291"/>
      <c r="W190" s="225"/>
    </row>
    <row r="191" spans="1:23" ht="20.100000000000001" customHeight="1" x14ac:dyDescent="0.15">
      <c r="A191" s="204"/>
      <c r="B191" s="204"/>
      <c r="C191" s="226"/>
      <c r="D191" s="227"/>
      <c r="E191" s="266" t="s">
        <v>231</v>
      </c>
      <c r="F191" s="266"/>
      <c r="G191" s="266"/>
      <c r="H191" s="266"/>
      <c r="I191" s="266"/>
      <c r="J191" s="266"/>
      <c r="K191" s="266"/>
      <c r="L191" s="266"/>
      <c r="M191" s="266"/>
      <c r="N191" s="266"/>
      <c r="O191" s="266"/>
      <c r="P191" s="266"/>
      <c r="Q191" s="266"/>
      <c r="R191" s="266"/>
      <c r="S191" s="266"/>
      <c r="T191" s="266"/>
      <c r="U191" s="266"/>
      <c r="V191" s="266"/>
      <c r="W191" s="225"/>
    </row>
    <row r="192" spans="1:23" ht="20.100000000000001" customHeight="1" x14ac:dyDescent="0.15">
      <c r="A192" s="204"/>
      <c r="B192" s="204"/>
      <c r="C192" s="226"/>
      <c r="D192" s="227"/>
      <c r="E192" s="304" t="s">
        <v>119</v>
      </c>
      <c r="F192" s="305"/>
      <c r="G192" s="305"/>
      <c r="H192" s="306"/>
      <c r="I192" s="307" t="str">
        <f>IF(ISERROR(I182/I188),"",ROUND(I182/I188*100,1))</f>
        <v/>
      </c>
      <c r="J192" s="308"/>
      <c r="K192" s="308"/>
      <c r="L192" s="308"/>
      <c r="M192" s="309" t="s">
        <v>120</v>
      </c>
      <c r="N192" s="200" t="s">
        <v>132</v>
      </c>
      <c r="P192" s="310"/>
      <c r="R192" s="292"/>
      <c r="S192" s="291"/>
      <c r="T192" s="291"/>
      <c r="U192" s="291"/>
      <c r="V192" s="291"/>
      <c r="W192" s="225"/>
    </row>
    <row r="193" spans="1:23" ht="20.100000000000001" customHeight="1" x14ac:dyDescent="0.15">
      <c r="A193" s="204"/>
      <c r="B193" s="204"/>
      <c r="C193" s="226"/>
      <c r="D193" s="227"/>
      <c r="E193" s="304" t="s">
        <v>121</v>
      </c>
      <c r="F193" s="305"/>
      <c r="G193" s="305"/>
      <c r="H193" s="306"/>
      <c r="I193" s="307" t="str">
        <f>IF(ISERROR(I185/I186),"",ROUND(I185/I186*100,1))</f>
        <v/>
      </c>
      <c r="J193" s="308"/>
      <c r="K193" s="308"/>
      <c r="L193" s="308"/>
      <c r="M193" s="309" t="s">
        <v>120</v>
      </c>
      <c r="N193" s="200" t="s">
        <v>133</v>
      </c>
      <c r="P193" s="310"/>
      <c r="R193" s="292"/>
      <c r="S193" s="291"/>
      <c r="T193" s="291"/>
      <c r="U193" s="291"/>
      <c r="V193" s="291"/>
      <c r="W193" s="225"/>
    </row>
    <row r="194" spans="1:23" ht="20.100000000000001" customHeight="1" x14ac:dyDescent="0.15">
      <c r="A194" s="204"/>
      <c r="B194" s="204"/>
      <c r="C194" s="226"/>
      <c r="D194" s="227"/>
      <c r="E194" s="304" t="s">
        <v>122</v>
      </c>
      <c r="F194" s="305"/>
      <c r="G194" s="305"/>
      <c r="H194" s="306"/>
      <c r="I194" s="307" t="str">
        <f>IF(ISERROR(I179/I187),"",ROUND(I179/I187*100,1))</f>
        <v/>
      </c>
      <c r="J194" s="308"/>
      <c r="K194" s="308"/>
      <c r="L194" s="308"/>
      <c r="M194" s="309" t="s">
        <v>120</v>
      </c>
      <c r="N194" s="200" t="s">
        <v>134</v>
      </c>
      <c r="P194" s="310"/>
      <c r="R194" s="292"/>
      <c r="S194" s="291"/>
      <c r="T194" s="291"/>
      <c r="U194" s="291"/>
      <c r="V194" s="291"/>
      <c r="W194" s="225"/>
    </row>
    <row r="195" spans="1:23" ht="20.100000000000001" customHeight="1" x14ac:dyDescent="0.15">
      <c r="A195" s="204"/>
      <c r="B195" s="204"/>
      <c r="C195" s="226"/>
      <c r="D195" s="227"/>
      <c r="E195" s="222" t="s">
        <v>123</v>
      </c>
      <c r="F195" s="222"/>
      <c r="G195" s="224"/>
      <c r="H195" s="224"/>
      <c r="I195" s="224"/>
      <c r="J195" s="224"/>
      <c r="K195" s="224"/>
      <c r="L195" s="224"/>
      <c r="M195" s="264"/>
      <c r="N195" s="230"/>
      <c r="O195" s="310"/>
      <c r="P195" s="310"/>
      <c r="Q195" s="292"/>
      <c r="R195" s="292"/>
      <c r="S195" s="291"/>
      <c r="T195" s="291"/>
      <c r="U195" s="291"/>
      <c r="V195" s="291"/>
      <c r="W195" s="225"/>
    </row>
    <row r="196" spans="1:23" ht="20.100000000000001" customHeight="1" x14ac:dyDescent="0.15">
      <c r="A196" s="204"/>
      <c r="B196" s="204"/>
      <c r="C196" s="226"/>
      <c r="D196" s="227">
        <v>7</v>
      </c>
      <c r="E196" s="311" t="s">
        <v>256</v>
      </c>
      <c r="F196" s="311"/>
      <c r="G196" s="311"/>
      <c r="H196" s="311"/>
      <c r="M196" s="263"/>
      <c r="N196" s="263"/>
      <c r="O196" s="263"/>
      <c r="P196" s="263"/>
      <c r="Q196" s="263"/>
      <c r="R196" s="263"/>
      <c r="S196" s="263"/>
      <c r="T196" s="263"/>
      <c r="U196" s="263"/>
      <c r="V196" s="263"/>
      <c r="W196" s="225"/>
    </row>
    <row r="197" spans="1:23" ht="20.100000000000001" customHeight="1" x14ac:dyDescent="0.15">
      <c r="A197" s="204">
        <f>IF(ISBLANK($I197), 1001, 0)</f>
        <v>1001</v>
      </c>
      <c r="B197" s="204"/>
      <c r="C197" s="226"/>
      <c r="D197" s="227"/>
      <c r="E197" s="294" t="s">
        <v>59</v>
      </c>
      <c r="F197" s="295"/>
      <c r="G197" s="295"/>
      <c r="H197" s="296"/>
      <c r="I197" s="168"/>
      <c r="J197" s="172"/>
      <c r="K197" s="172"/>
      <c r="L197" s="172"/>
      <c r="M197" s="174"/>
      <c r="R197" s="291"/>
      <c r="S197" s="291"/>
      <c r="T197" s="291"/>
      <c r="U197" s="291"/>
      <c r="V197" s="291"/>
      <c r="W197" s="225"/>
    </row>
    <row r="198" spans="1:23" ht="20.100000000000001" customHeight="1" x14ac:dyDescent="0.15">
      <c r="A198" s="204">
        <f>IF(ISBLANK($I198), 1001, 0)</f>
        <v>1001</v>
      </c>
      <c r="B198" s="204"/>
      <c r="C198" s="226"/>
      <c r="D198" s="227"/>
      <c r="E198" s="298" t="s">
        <v>60</v>
      </c>
      <c r="F198" s="299"/>
      <c r="G198" s="299"/>
      <c r="H198" s="300"/>
      <c r="I198" s="46"/>
      <c r="J198" s="50"/>
      <c r="K198" s="50"/>
      <c r="L198" s="50"/>
      <c r="M198" s="52"/>
      <c r="R198" s="291"/>
      <c r="S198" s="291"/>
      <c r="T198" s="291"/>
      <c r="U198" s="291"/>
      <c r="V198" s="291"/>
      <c r="W198" s="225"/>
    </row>
    <row r="199" spans="1:23" ht="20.100000000000001" customHeight="1" x14ac:dyDescent="0.15">
      <c r="A199" s="204">
        <f>IF(ISBLANK($I199), 1001, 0)</f>
        <v>1001</v>
      </c>
      <c r="B199" s="204"/>
      <c r="C199" s="226"/>
      <c r="D199" s="227"/>
      <c r="E199" s="298" t="s">
        <v>93</v>
      </c>
      <c r="F199" s="299"/>
      <c r="G199" s="299"/>
      <c r="H199" s="300"/>
      <c r="I199" s="46"/>
      <c r="J199" s="50"/>
      <c r="K199" s="50"/>
      <c r="L199" s="50"/>
      <c r="M199" s="52"/>
      <c r="R199" s="291"/>
      <c r="S199" s="291"/>
      <c r="T199" s="291"/>
      <c r="U199" s="291"/>
      <c r="V199" s="291"/>
      <c r="W199" s="225"/>
    </row>
    <row r="200" spans="1:23" ht="20.100000000000001" customHeight="1" x14ac:dyDescent="0.15">
      <c r="A200" s="204"/>
      <c r="B200" s="204"/>
      <c r="C200" s="226"/>
      <c r="D200" s="227"/>
      <c r="E200" s="298" t="s">
        <v>61</v>
      </c>
      <c r="F200" s="299"/>
      <c r="G200" s="299"/>
      <c r="H200" s="300"/>
      <c r="I200" s="312">
        <f>I197+I198+I199</f>
        <v>0</v>
      </c>
      <c r="J200" s="313"/>
      <c r="K200" s="313"/>
      <c r="L200" s="313"/>
      <c r="M200" s="314"/>
      <c r="R200" s="291"/>
      <c r="S200" s="291"/>
      <c r="T200" s="291"/>
      <c r="U200" s="291"/>
      <c r="V200" s="291"/>
      <c r="W200" s="225"/>
    </row>
    <row r="201" spans="1:23" ht="20.100000000000001" customHeight="1" x14ac:dyDescent="0.15">
      <c r="A201" s="204">
        <f>IF(ISBLANK($I201), 1001, 0)</f>
        <v>1001</v>
      </c>
      <c r="B201" s="204"/>
      <c r="C201" s="226"/>
      <c r="D201" s="227"/>
      <c r="E201" s="315" t="s">
        <v>62</v>
      </c>
      <c r="F201" s="316"/>
      <c r="G201" s="316"/>
      <c r="H201" s="317"/>
      <c r="I201" s="188"/>
      <c r="J201" s="189"/>
      <c r="K201" s="189"/>
      <c r="L201" s="189"/>
      <c r="M201" s="190"/>
      <c r="N201" s="291"/>
      <c r="O201" s="291"/>
      <c r="P201" s="291"/>
      <c r="Q201" s="291"/>
      <c r="R201" s="291"/>
      <c r="S201" s="291"/>
      <c r="T201" s="291"/>
      <c r="U201" s="291"/>
      <c r="V201" s="291"/>
      <c r="W201" s="225"/>
    </row>
    <row r="202" spans="1:23" ht="30" customHeight="1" x14ac:dyDescent="0.15">
      <c r="A202" s="204"/>
      <c r="B202" s="204"/>
      <c r="C202" s="232"/>
      <c r="D202" s="224"/>
      <c r="E202" s="318" t="s">
        <v>135</v>
      </c>
      <c r="F202" s="318"/>
      <c r="G202" s="318"/>
      <c r="H202" s="318"/>
      <c r="I202" s="318"/>
      <c r="J202" s="318"/>
      <c r="K202" s="318"/>
      <c r="L202" s="318"/>
      <c r="M202" s="318"/>
      <c r="N202" s="263"/>
      <c r="O202" s="263"/>
      <c r="P202" s="263"/>
      <c r="Q202" s="263"/>
      <c r="R202" s="263"/>
      <c r="S202" s="263"/>
      <c r="T202" s="263"/>
      <c r="U202" s="263"/>
      <c r="V202" s="263"/>
      <c r="W202" s="225"/>
    </row>
    <row r="203" spans="1:23" ht="20.100000000000001" customHeight="1" x14ac:dyDescent="0.15">
      <c r="A203" s="204">
        <f>IF(ISBLANK($I203), 1001, 0)</f>
        <v>1001</v>
      </c>
      <c r="B203" s="204"/>
      <c r="C203" s="226"/>
      <c r="D203" s="227">
        <v>8</v>
      </c>
      <c r="E203" s="200" t="s">
        <v>253</v>
      </c>
      <c r="I203" s="152"/>
      <c r="J203" s="152"/>
      <c r="K203" s="152"/>
      <c r="L203" s="152"/>
      <c r="M203" s="152"/>
      <c r="N203" s="224" t="s">
        <v>124</v>
      </c>
      <c r="O203" s="224"/>
      <c r="P203" s="224"/>
      <c r="Q203" s="224"/>
      <c r="R203" s="224"/>
      <c r="S203" s="224"/>
      <c r="T203" s="224"/>
      <c r="U203" s="224"/>
      <c r="V203" s="224"/>
      <c r="W203" s="225"/>
    </row>
    <row r="204" spans="1:23" ht="20.100000000000001" customHeight="1" x14ac:dyDescent="0.15">
      <c r="A204" s="204"/>
      <c r="B204" s="204"/>
      <c r="C204" s="232"/>
      <c r="D204" s="224"/>
      <c r="E204" s="224"/>
      <c r="F204" s="224"/>
      <c r="G204" s="224"/>
      <c r="H204" s="224"/>
      <c r="I204" s="264"/>
      <c r="J204" s="230"/>
      <c r="K204" s="230"/>
      <c r="L204" s="230"/>
      <c r="M204" s="230"/>
      <c r="N204" s="230"/>
      <c r="O204" s="230"/>
      <c r="P204" s="230"/>
      <c r="Q204" s="230"/>
      <c r="R204" s="230"/>
      <c r="S204" s="230"/>
      <c r="T204" s="230"/>
      <c r="U204" s="230"/>
      <c r="V204" s="230"/>
      <c r="W204" s="225"/>
    </row>
    <row r="205" spans="1:23" ht="20.100000000000001" customHeight="1" x14ac:dyDescent="0.15">
      <c r="A205" s="204">
        <f>IF(ISBLANK($I205), 1001, 0)</f>
        <v>1001</v>
      </c>
      <c r="B205" s="204"/>
      <c r="C205" s="226"/>
      <c r="D205" s="227">
        <v>9</v>
      </c>
      <c r="E205" s="200" t="s">
        <v>254</v>
      </c>
      <c r="I205" s="152"/>
      <c r="J205" s="152"/>
      <c r="K205" s="152"/>
      <c r="L205" s="152"/>
      <c r="M205" s="152"/>
      <c r="N205" s="224" t="s">
        <v>124</v>
      </c>
      <c r="O205" s="224"/>
      <c r="P205" s="224"/>
      <c r="Q205" s="224"/>
      <c r="R205" s="224"/>
      <c r="S205" s="224"/>
      <c r="T205" s="224"/>
      <c r="U205" s="224"/>
      <c r="V205" s="224"/>
      <c r="W205" s="225"/>
    </row>
    <row r="206" spans="1:23" ht="20.100000000000001" customHeight="1" x14ac:dyDescent="0.15">
      <c r="A206" s="204"/>
      <c r="B206" s="204"/>
      <c r="C206" s="226"/>
      <c r="D206" s="227"/>
      <c r="E206" s="319" t="s">
        <v>255</v>
      </c>
      <c r="I206" s="263"/>
      <c r="J206" s="263"/>
      <c r="K206" s="263"/>
      <c r="L206" s="263"/>
      <c r="M206" s="263"/>
      <c r="N206" s="263"/>
      <c r="O206" s="263"/>
      <c r="P206" s="263"/>
      <c r="Q206" s="263"/>
      <c r="R206" s="263"/>
      <c r="S206" s="263"/>
      <c r="T206" s="263"/>
      <c r="U206" s="263"/>
      <c r="V206" s="263"/>
      <c r="W206" s="225"/>
    </row>
    <row r="207" spans="1:23" ht="20.100000000000001" customHeight="1" x14ac:dyDescent="0.15">
      <c r="A207" s="204"/>
      <c r="B207" s="204"/>
      <c r="C207" s="226"/>
      <c r="D207" s="227">
        <f>D205+1</f>
        <v>10</v>
      </c>
      <c r="E207" s="200" t="s">
        <v>224</v>
      </c>
      <c r="I207" s="161"/>
      <c r="J207" s="163"/>
      <c r="K207" s="163"/>
      <c r="L207" s="163"/>
      <c r="M207" s="163"/>
      <c r="N207" s="320"/>
      <c r="O207" s="320"/>
      <c r="P207" s="224"/>
      <c r="Q207" s="224"/>
      <c r="R207" s="224"/>
      <c r="S207" s="224"/>
      <c r="T207" s="224"/>
      <c r="U207" s="224"/>
      <c r="V207" s="224"/>
      <c r="W207" s="236"/>
    </row>
    <row r="208" spans="1:23" ht="20.100000000000001" customHeight="1" x14ac:dyDescent="0.15">
      <c r="A208" s="204"/>
      <c r="B208" s="204"/>
      <c r="C208" s="220"/>
      <c r="D208" s="224"/>
      <c r="E208" s="224"/>
      <c r="F208" s="224"/>
      <c r="G208" s="224"/>
      <c r="H208" s="224"/>
      <c r="I208" s="231"/>
      <c r="J208" s="229" t="s">
        <v>230</v>
      </c>
      <c r="K208" s="229"/>
      <c r="L208" s="229"/>
      <c r="M208" s="229"/>
      <c r="N208" s="229"/>
      <c r="O208" s="229"/>
      <c r="P208" s="229"/>
      <c r="Q208" s="229"/>
      <c r="R208" s="229"/>
      <c r="S208" s="229"/>
      <c r="T208" s="229"/>
      <c r="U208" s="229"/>
      <c r="V208" s="229"/>
      <c r="W208" s="236"/>
    </row>
    <row r="209" spans="1:24" ht="19.899999999999999" customHeight="1" x14ac:dyDescent="0.15">
      <c r="A209" s="204"/>
      <c r="B209" s="204"/>
      <c r="C209" s="232"/>
      <c r="D209" s="227">
        <f>D207+1</f>
        <v>11</v>
      </c>
      <c r="E209" s="224" t="s">
        <v>225</v>
      </c>
      <c r="F209" s="224"/>
      <c r="G209" s="224"/>
      <c r="H209" s="224"/>
      <c r="I209" s="320"/>
      <c r="J209" s="320"/>
      <c r="K209" s="224"/>
      <c r="L209" s="224"/>
      <c r="M209" s="224"/>
      <c r="N209" s="224"/>
      <c r="O209" s="224"/>
      <c r="P209" s="224"/>
      <c r="Q209" s="224"/>
      <c r="R209" s="224"/>
      <c r="S209" s="224"/>
      <c r="T209" s="224"/>
      <c r="U209" s="224"/>
      <c r="V209" s="224"/>
      <c r="W209" s="236"/>
    </row>
    <row r="210" spans="1:24" ht="19.899999999999999" customHeight="1" x14ac:dyDescent="0.15">
      <c r="A210" s="204"/>
      <c r="B210" s="204"/>
      <c r="C210" s="232"/>
      <c r="D210" s="227"/>
      <c r="E210" s="259" t="str">
        <f>"("&amp; D207 &amp;")"&amp; E207 &amp;"で「難しい」を選択された方のみ入力してください。"</f>
        <v>(10)電子入札の対応で「難しい」を選択された方のみ入力してください。</v>
      </c>
      <c r="F210" s="224"/>
      <c r="G210" s="224"/>
      <c r="H210" s="224"/>
      <c r="I210" s="320"/>
      <c r="J210" s="320"/>
      <c r="K210" s="224"/>
      <c r="L210" s="224"/>
      <c r="M210" s="224"/>
      <c r="N210" s="224"/>
      <c r="O210" s="224"/>
      <c r="P210" s="224"/>
      <c r="Q210" s="224"/>
      <c r="R210" s="224"/>
      <c r="S210" s="224"/>
      <c r="T210" s="224"/>
      <c r="U210" s="224"/>
      <c r="V210" s="224"/>
      <c r="W210" s="236"/>
    </row>
    <row r="211" spans="1:24" ht="45" customHeight="1" x14ac:dyDescent="0.15">
      <c r="A211" s="204"/>
      <c r="B211" s="204"/>
      <c r="C211" s="232"/>
      <c r="D211" s="224"/>
      <c r="E211" s="187"/>
      <c r="F211" s="187"/>
      <c r="G211" s="187"/>
      <c r="H211" s="187"/>
      <c r="I211" s="187"/>
      <c r="J211" s="187"/>
      <c r="K211" s="187"/>
      <c r="L211" s="187"/>
      <c r="M211" s="187"/>
      <c r="N211" s="187"/>
      <c r="O211" s="187"/>
      <c r="P211" s="187"/>
      <c r="Q211" s="187"/>
      <c r="R211" s="187"/>
      <c r="S211" s="187"/>
      <c r="T211" s="187"/>
      <c r="U211" s="187"/>
      <c r="V211" s="187"/>
      <c r="W211" s="236"/>
    </row>
    <row r="212" spans="1:24" ht="20.100000000000001" customHeight="1" x14ac:dyDescent="0.15">
      <c r="A212" s="204"/>
      <c r="B212" s="204"/>
      <c r="C212" s="226"/>
      <c r="D212" s="227"/>
      <c r="I212" s="263"/>
      <c r="J212" s="263"/>
      <c r="K212" s="263"/>
      <c r="L212" s="263"/>
      <c r="M212" s="263"/>
      <c r="N212" s="263"/>
      <c r="O212" s="263"/>
      <c r="P212" s="263"/>
      <c r="Q212" s="263"/>
      <c r="R212" s="263"/>
      <c r="S212" s="263"/>
      <c r="T212" s="263"/>
      <c r="U212" s="263"/>
      <c r="V212" s="263"/>
      <c r="W212" s="225"/>
    </row>
    <row r="213" spans="1:24" ht="20.100000000000001" customHeight="1" x14ac:dyDescent="0.15">
      <c r="A213" s="204"/>
      <c r="B213" s="204"/>
      <c r="C213" s="237"/>
      <c r="D213" s="238"/>
      <c r="E213" s="238"/>
      <c r="F213" s="238"/>
      <c r="G213" s="238"/>
      <c r="H213" s="238"/>
      <c r="I213" s="238"/>
      <c r="J213" s="321"/>
      <c r="K213" s="321"/>
      <c r="L213" s="321"/>
      <c r="M213" s="321"/>
      <c r="N213" s="321"/>
      <c r="O213" s="321"/>
      <c r="P213" s="321"/>
      <c r="Q213" s="321"/>
      <c r="R213" s="321"/>
      <c r="S213" s="321"/>
      <c r="T213" s="321"/>
      <c r="U213" s="321"/>
      <c r="V213" s="321"/>
      <c r="W213" s="240"/>
    </row>
    <row r="214" spans="1:24" ht="20.100000000000001" customHeight="1" x14ac:dyDescent="0.15">
      <c r="A214" s="204"/>
      <c r="B214" s="204"/>
      <c r="C214" s="224"/>
      <c r="D214" s="224"/>
      <c r="E214" s="224"/>
      <c r="F214" s="224"/>
      <c r="G214" s="224"/>
      <c r="H214" s="224"/>
      <c r="I214" s="224"/>
      <c r="J214" s="262"/>
      <c r="K214" s="262"/>
      <c r="L214" s="262"/>
      <c r="M214" s="262"/>
      <c r="N214" s="262"/>
      <c r="O214" s="262"/>
      <c r="P214" s="262"/>
      <c r="Q214" s="262"/>
      <c r="R214" s="262"/>
      <c r="S214" s="262"/>
      <c r="T214" s="262"/>
      <c r="U214" s="262"/>
      <c r="V214" s="262"/>
      <c r="W214" s="262"/>
      <c r="X214" s="224"/>
    </row>
    <row r="215" spans="1:24" ht="20.100000000000001" customHeight="1" x14ac:dyDescent="0.15">
      <c r="A215" s="204"/>
      <c r="B215" s="204"/>
      <c r="C215" s="224"/>
      <c r="D215" s="224"/>
      <c r="E215" s="224"/>
      <c r="F215" s="224"/>
      <c r="G215" s="224"/>
      <c r="H215" s="224"/>
      <c r="I215" s="262"/>
      <c r="J215" s="224"/>
      <c r="K215" s="224"/>
      <c r="L215" s="224"/>
      <c r="M215" s="224"/>
      <c r="N215" s="224"/>
      <c r="O215" s="224"/>
      <c r="P215" s="224"/>
      <c r="Q215" s="224"/>
      <c r="R215" s="224"/>
      <c r="S215" s="224"/>
      <c r="T215" s="224"/>
      <c r="U215" s="224"/>
      <c r="V215" s="224"/>
      <c r="W215" s="224"/>
    </row>
    <row r="216" spans="1:24" ht="20.100000000000001" customHeight="1" x14ac:dyDescent="0.15">
      <c r="A216" s="204"/>
      <c r="B216" s="204"/>
      <c r="C216" s="241" t="s">
        <v>263</v>
      </c>
      <c r="D216" s="242"/>
      <c r="E216" s="242"/>
      <c r="F216" s="242"/>
      <c r="G216" s="242"/>
      <c r="H216" s="243"/>
    </row>
    <row r="217" spans="1:24" ht="20.100000000000001" customHeight="1" x14ac:dyDescent="0.15">
      <c r="A217" s="204"/>
      <c r="B217" s="204"/>
      <c r="C217" s="220"/>
      <c r="D217" s="221"/>
      <c r="E217" s="221"/>
      <c r="F217" s="221"/>
      <c r="G217" s="221"/>
      <c r="H217" s="221"/>
      <c r="I217" s="222"/>
      <c r="J217" s="222"/>
      <c r="K217" s="222"/>
      <c r="L217" s="222"/>
      <c r="M217" s="222"/>
      <c r="N217" s="222"/>
      <c r="O217" s="222"/>
      <c r="P217" s="222"/>
      <c r="Q217" s="222"/>
      <c r="R217" s="222"/>
      <c r="S217" s="222"/>
      <c r="T217" s="222"/>
      <c r="U217" s="222"/>
      <c r="V217" s="222"/>
      <c r="W217" s="223"/>
    </row>
    <row r="218" spans="1:24" ht="20.100000000000001" hidden="1" customHeight="1" x14ac:dyDescent="0.15">
      <c r="A218" s="206"/>
      <c r="B218" s="204"/>
      <c r="C218" s="322"/>
      <c r="D218" s="323"/>
      <c r="E218" s="324"/>
      <c r="F218" s="324"/>
      <c r="G218" s="324"/>
      <c r="H218" s="324"/>
      <c r="I218" s="258"/>
      <c r="W218" s="236"/>
    </row>
    <row r="219" spans="1:24" ht="20.100000000000001" customHeight="1" x14ac:dyDescent="0.15">
      <c r="A219" s="206"/>
      <c r="B219" s="204"/>
      <c r="C219" s="226"/>
      <c r="D219" s="227">
        <v>1</v>
      </c>
      <c r="E219" s="200" t="s">
        <v>125</v>
      </c>
      <c r="I219" s="167"/>
      <c r="J219" s="167"/>
      <c r="K219" s="167"/>
      <c r="L219" s="167"/>
      <c r="M219" s="167"/>
      <c r="N219" s="325" t="s">
        <v>28</v>
      </c>
      <c r="O219" s="167"/>
      <c r="P219" s="167"/>
      <c r="Q219" s="167"/>
      <c r="R219" s="224" t="s">
        <v>29</v>
      </c>
      <c r="S219" s="224"/>
      <c r="T219" s="224"/>
      <c r="U219" s="224"/>
      <c r="V219" s="224"/>
      <c r="W219" s="225"/>
    </row>
    <row r="220" spans="1:24" ht="20.100000000000001" customHeight="1" x14ac:dyDescent="0.15">
      <c r="A220" s="206"/>
      <c r="B220" s="204"/>
      <c r="C220" s="226"/>
      <c r="D220" s="227"/>
      <c r="E220" s="224"/>
      <c r="F220" s="224"/>
      <c r="G220" s="224"/>
      <c r="H220" s="224"/>
      <c r="I220" s="228"/>
      <c r="J220" s="229" t="str">
        <f>日付例&amp; "　年月日を入力してください。"</f>
        <v>例)2023/4/1、R5/4/1　年月日を入力してください。</v>
      </c>
      <c r="K220" s="229"/>
      <c r="L220" s="229"/>
      <c r="M220" s="229"/>
      <c r="N220" s="229"/>
      <c r="O220" s="229"/>
      <c r="P220" s="229"/>
      <c r="Q220" s="229"/>
      <c r="R220" s="229"/>
      <c r="S220" s="229"/>
      <c r="T220" s="229"/>
      <c r="U220" s="229"/>
      <c r="V220" s="229"/>
      <c r="W220" s="225"/>
    </row>
    <row r="221" spans="1:24" ht="20.100000000000001" customHeight="1" x14ac:dyDescent="0.15">
      <c r="A221" s="206"/>
      <c r="B221" s="204"/>
      <c r="C221" s="226"/>
      <c r="D221" s="227">
        <v>2</v>
      </c>
      <c r="E221" s="200" t="s">
        <v>126</v>
      </c>
      <c r="I221" s="167"/>
      <c r="J221" s="167"/>
      <c r="K221" s="167"/>
      <c r="L221" s="167"/>
      <c r="M221" s="167"/>
      <c r="N221" s="325" t="s">
        <v>28</v>
      </c>
      <c r="O221" s="167"/>
      <c r="P221" s="167"/>
      <c r="Q221" s="167"/>
      <c r="R221" s="224" t="s">
        <v>29</v>
      </c>
      <c r="S221" s="224"/>
      <c r="T221" s="224"/>
      <c r="U221" s="224"/>
      <c r="V221" s="224"/>
      <c r="W221" s="225"/>
    </row>
    <row r="222" spans="1:24" ht="20.100000000000001" customHeight="1" x14ac:dyDescent="0.15">
      <c r="A222" s="206"/>
      <c r="B222" s="204"/>
      <c r="C222" s="226"/>
      <c r="D222" s="227"/>
      <c r="E222" s="224"/>
      <c r="F222" s="224"/>
      <c r="G222" s="224"/>
      <c r="H222" s="224"/>
      <c r="I222" s="228"/>
      <c r="J222" s="229" t="str">
        <f>日付例&amp; "　年月日を入力してください。"</f>
        <v>例)2023/4/1、R5/4/1　年月日を入力してください。</v>
      </c>
      <c r="K222" s="229"/>
      <c r="L222" s="229"/>
      <c r="M222" s="229"/>
      <c r="N222" s="229"/>
      <c r="O222" s="229"/>
      <c r="P222" s="229"/>
      <c r="Q222" s="229"/>
      <c r="R222" s="229"/>
      <c r="S222" s="229"/>
      <c r="T222" s="229"/>
      <c r="U222" s="229"/>
      <c r="V222" s="229"/>
      <c r="W222" s="225"/>
    </row>
    <row r="223" spans="1:24" ht="20.100000000000001" customHeight="1" x14ac:dyDescent="0.15">
      <c r="A223" s="206"/>
      <c r="B223" s="204"/>
      <c r="C223" s="226"/>
      <c r="D223" s="227"/>
      <c r="E223" s="224"/>
      <c r="F223" s="224"/>
      <c r="G223" s="224"/>
      <c r="H223" s="224"/>
      <c r="I223" s="228"/>
      <c r="J223" s="229"/>
      <c r="K223" s="229"/>
      <c r="L223" s="229"/>
      <c r="M223" s="229"/>
      <c r="N223" s="229"/>
      <c r="O223" s="229"/>
      <c r="P223" s="229"/>
      <c r="Q223" s="229"/>
      <c r="R223" s="229"/>
      <c r="S223" s="229"/>
      <c r="T223" s="229"/>
      <c r="U223" s="229"/>
      <c r="V223" s="229"/>
      <c r="W223" s="225"/>
    </row>
    <row r="224" spans="1:24" ht="20.100000000000001" customHeight="1" x14ac:dyDescent="0.15">
      <c r="A224" s="204"/>
      <c r="B224" s="204"/>
      <c r="C224" s="220"/>
      <c r="D224" s="245" t="str">
        <f>"【"&amp; C259 &amp;"】で希望する業務区分ごとの実績高を入力してください。"&amp;"「(8)上記以外」については、まとめて入力してください。"</f>
        <v>【H.業種情報】で希望する業務区分ごとの実績高を入力してください。「(8)上記以外」については、まとめて入力してください。</v>
      </c>
      <c r="E224" s="266"/>
      <c r="F224" s="266"/>
      <c r="G224" s="266"/>
      <c r="H224" s="266"/>
      <c r="I224" s="266"/>
      <c r="J224" s="266"/>
      <c r="K224" s="266"/>
      <c r="L224" s="266"/>
      <c r="M224" s="266"/>
      <c r="N224" s="266"/>
      <c r="O224" s="266"/>
      <c r="P224" s="266"/>
      <c r="Q224" s="266"/>
      <c r="R224" s="266"/>
      <c r="S224" s="266"/>
      <c r="T224" s="266"/>
      <c r="U224" s="266"/>
      <c r="V224" s="266"/>
      <c r="W224" s="225"/>
    </row>
    <row r="225" spans="1:24" ht="30" customHeight="1" x14ac:dyDescent="0.15">
      <c r="A225" s="206"/>
      <c r="B225" s="204"/>
      <c r="C225" s="226"/>
      <c r="D225" s="326" t="s">
        <v>38</v>
      </c>
      <c r="E225" s="327"/>
      <c r="F225" s="327"/>
      <c r="G225" s="327"/>
      <c r="H225" s="327"/>
      <c r="I225" s="327"/>
      <c r="J225" s="327"/>
      <c r="K225" s="327"/>
      <c r="L225" s="328"/>
      <c r="M225" s="329" t="s">
        <v>127</v>
      </c>
      <c r="N225" s="330"/>
      <c r="O225" s="330"/>
      <c r="P225" s="331"/>
      <c r="Q225" s="332" t="s">
        <v>128</v>
      </c>
      <c r="R225" s="333"/>
      <c r="S225" s="333"/>
      <c r="T225" s="334"/>
      <c r="U225" s="332" t="s">
        <v>222</v>
      </c>
      <c r="V225" s="335"/>
      <c r="W225" s="225"/>
    </row>
    <row r="226" spans="1:24" ht="20.100000000000001" customHeight="1" x14ac:dyDescent="0.15">
      <c r="A226" s="206"/>
      <c r="B226" s="204"/>
      <c r="C226" s="226"/>
      <c r="D226" s="336">
        <v>3</v>
      </c>
      <c r="E226" s="337" t="s">
        <v>100</v>
      </c>
      <c r="F226" s="337"/>
      <c r="G226" s="337"/>
      <c r="H226" s="337"/>
      <c r="I226" s="337"/>
      <c r="J226" s="337"/>
      <c r="K226" s="337"/>
      <c r="L226" s="338"/>
      <c r="M226" s="168"/>
      <c r="N226" s="169"/>
      <c r="O226" s="169"/>
      <c r="P226" s="170"/>
      <c r="Q226" s="171"/>
      <c r="R226" s="172"/>
      <c r="S226" s="172"/>
      <c r="T226" s="173"/>
      <c r="U226" s="171"/>
      <c r="V226" s="174"/>
      <c r="W226" s="225"/>
    </row>
    <row r="227" spans="1:24" ht="20.100000000000001" customHeight="1" x14ac:dyDescent="0.15">
      <c r="A227" s="206"/>
      <c r="B227" s="204"/>
      <c r="C227" s="226"/>
      <c r="D227" s="339">
        <f>D226+1</f>
        <v>4</v>
      </c>
      <c r="E227" s="340" t="s">
        <v>101</v>
      </c>
      <c r="F227" s="340"/>
      <c r="G227" s="340"/>
      <c r="H227" s="340"/>
      <c r="I227" s="340"/>
      <c r="J227" s="340"/>
      <c r="K227" s="340"/>
      <c r="L227" s="341"/>
      <c r="M227" s="46"/>
      <c r="N227" s="47"/>
      <c r="O227" s="47"/>
      <c r="P227" s="48"/>
      <c r="Q227" s="49"/>
      <c r="R227" s="50"/>
      <c r="S227" s="50"/>
      <c r="T227" s="51"/>
      <c r="U227" s="49"/>
      <c r="V227" s="52"/>
      <c r="W227" s="225"/>
    </row>
    <row r="228" spans="1:24" ht="20.100000000000001" customHeight="1" x14ac:dyDescent="0.15">
      <c r="A228" s="206"/>
      <c r="B228" s="204"/>
      <c r="C228" s="226"/>
      <c r="D228" s="339">
        <f t="shared" ref="D228:D231" si="0">D227+1</f>
        <v>5</v>
      </c>
      <c r="E228" s="342" t="s">
        <v>102</v>
      </c>
      <c r="F228" s="342"/>
      <c r="G228" s="342"/>
      <c r="H228" s="342"/>
      <c r="I228" s="342"/>
      <c r="J228" s="342"/>
      <c r="K228" s="342"/>
      <c r="L228" s="343"/>
      <c r="M228" s="46"/>
      <c r="N228" s="47"/>
      <c r="O228" s="47"/>
      <c r="P228" s="48"/>
      <c r="Q228" s="49"/>
      <c r="R228" s="50"/>
      <c r="S228" s="50"/>
      <c r="T228" s="51"/>
      <c r="U228" s="49"/>
      <c r="V228" s="52"/>
      <c r="W228" s="225"/>
    </row>
    <row r="229" spans="1:24" ht="20.100000000000001" customHeight="1" x14ac:dyDescent="0.15">
      <c r="A229" s="206"/>
      <c r="B229" s="204"/>
      <c r="C229" s="226"/>
      <c r="D229" s="339">
        <f t="shared" si="0"/>
        <v>6</v>
      </c>
      <c r="E229" s="342" t="s">
        <v>103</v>
      </c>
      <c r="F229" s="342"/>
      <c r="G229" s="342"/>
      <c r="H229" s="342"/>
      <c r="I229" s="342"/>
      <c r="J229" s="342"/>
      <c r="K229" s="342"/>
      <c r="L229" s="343"/>
      <c r="M229" s="46"/>
      <c r="N229" s="47"/>
      <c r="O229" s="47"/>
      <c r="P229" s="48"/>
      <c r="Q229" s="49"/>
      <c r="R229" s="50"/>
      <c r="S229" s="50"/>
      <c r="T229" s="51"/>
      <c r="U229" s="49"/>
      <c r="V229" s="52"/>
      <c r="W229" s="225"/>
    </row>
    <row r="230" spans="1:24" ht="20.100000000000001" customHeight="1" x14ac:dyDescent="0.15">
      <c r="A230" s="206"/>
      <c r="B230" s="204"/>
      <c r="C230" s="226"/>
      <c r="D230" s="339">
        <f t="shared" si="0"/>
        <v>7</v>
      </c>
      <c r="E230" s="340" t="s">
        <v>104</v>
      </c>
      <c r="F230" s="340"/>
      <c r="G230" s="340"/>
      <c r="H230" s="340"/>
      <c r="I230" s="340"/>
      <c r="J230" s="340"/>
      <c r="K230" s="340"/>
      <c r="L230" s="341"/>
      <c r="M230" s="46"/>
      <c r="N230" s="47"/>
      <c r="O230" s="47"/>
      <c r="P230" s="48"/>
      <c r="Q230" s="49"/>
      <c r="R230" s="50"/>
      <c r="S230" s="50"/>
      <c r="T230" s="51"/>
      <c r="U230" s="49"/>
      <c r="V230" s="52"/>
      <c r="W230" s="225"/>
    </row>
    <row r="231" spans="1:24" ht="20.100000000000001" customHeight="1" thickBot="1" x14ac:dyDescent="0.2">
      <c r="A231" s="206"/>
      <c r="B231" s="204"/>
      <c r="C231" s="226"/>
      <c r="D231" s="344">
        <f t="shared" si="0"/>
        <v>8</v>
      </c>
      <c r="E231" s="345" t="s">
        <v>105</v>
      </c>
      <c r="F231" s="345"/>
      <c r="G231" s="345"/>
      <c r="H231" s="345"/>
      <c r="I231" s="345"/>
      <c r="J231" s="345"/>
      <c r="K231" s="345"/>
      <c r="L231" s="346"/>
      <c r="M231" s="53"/>
      <c r="N231" s="54"/>
      <c r="O231" s="54"/>
      <c r="P231" s="55"/>
      <c r="Q231" s="56"/>
      <c r="R231" s="54"/>
      <c r="S231" s="54"/>
      <c r="T231" s="55"/>
      <c r="U231" s="56"/>
      <c r="V231" s="57"/>
      <c r="W231" s="225"/>
    </row>
    <row r="232" spans="1:24" ht="20.100000000000001" customHeight="1" thickTop="1" x14ac:dyDescent="0.15">
      <c r="A232" s="206"/>
      <c r="B232" s="204"/>
      <c r="C232" s="226"/>
      <c r="D232" s="347"/>
      <c r="E232" s="348" t="s">
        <v>64</v>
      </c>
      <c r="F232" s="348"/>
      <c r="G232" s="348"/>
      <c r="H232" s="348"/>
      <c r="I232" s="348"/>
      <c r="J232" s="348"/>
      <c r="K232" s="348"/>
      <c r="L232" s="349"/>
      <c r="M232" s="350">
        <f>SUM(M226:P231)</f>
        <v>0</v>
      </c>
      <c r="N232" s="351"/>
      <c r="O232" s="351"/>
      <c r="P232" s="352"/>
      <c r="Q232" s="353">
        <f>SUM(Q226:T231)</f>
        <v>0</v>
      </c>
      <c r="R232" s="351"/>
      <c r="S232" s="351"/>
      <c r="T232" s="352"/>
      <c r="U232" s="353">
        <f>SUM(U226:V231)</f>
        <v>0</v>
      </c>
      <c r="V232" s="354"/>
      <c r="W232" s="225"/>
    </row>
    <row r="233" spans="1:24" ht="30" customHeight="1" x14ac:dyDescent="0.15">
      <c r="A233" s="204"/>
      <c r="B233" s="204"/>
      <c r="C233" s="237"/>
      <c r="D233" s="238"/>
      <c r="E233" s="238"/>
      <c r="F233" s="238"/>
      <c r="G233" s="238"/>
      <c r="H233" s="238"/>
      <c r="I233" s="238"/>
      <c r="J233" s="321"/>
      <c r="K233" s="321"/>
      <c r="L233" s="321"/>
      <c r="M233" s="321"/>
      <c r="N233" s="321"/>
      <c r="O233" s="321"/>
      <c r="P233" s="321"/>
      <c r="Q233" s="321"/>
      <c r="R233" s="321"/>
      <c r="S233" s="321"/>
      <c r="T233" s="321"/>
      <c r="U233" s="321"/>
      <c r="V233" s="321"/>
      <c r="W233" s="240"/>
    </row>
    <row r="234" spans="1:24" ht="20.100000000000001" customHeight="1" x14ac:dyDescent="0.15">
      <c r="A234" s="204"/>
      <c r="B234" s="204"/>
      <c r="C234" s="224"/>
      <c r="D234" s="224"/>
      <c r="E234" s="224"/>
      <c r="F234" s="224"/>
      <c r="G234" s="224"/>
      <c r="H234" s="224"/>
      <c r="I234" s="262"/>
      <c r="J234" s="224"/>
      <c r="K234" s="224"/>
      <c r="L234" s="224"/>
      <c r="M234" s="224"/>
      <c r="N234" s="224"/>
      <c r="O234" s="224"/>
      <c r="P234" s="224"/>
      <c r="Q234" s="224"/>
      <c r="R234" s="224"/>
      <c r="S234" s="224"/>
      <c r="T234" s="224"/>
      <c r="U234" s="224"/>
      <c r="V234" s="224"/>
      <c r="W234" s="224"/>
    </row>
    <row r="235" spans="1:24" ht="20.100000000000001" customHeight="1" x14ac:dyDescent="0.15">
      <c r="A235" s="204"/>
      <c r="B235" s="204"/>
      <c r="C235" s="224"/>
      <c r="D235" s="224"/>
      <c r="E235" s="224"/>
      <c r="F235" s="224"/>
      <c r="G235" s="224"/>
      <c r="H235" s="224"/>
      <c r="I235" s="262"/>
      <c r="J235" s="224"/>
      <c r="K235" s="224"/>
      <c r="L235" s="224"/>
      <c r="M235" s="224"/>
      <c r="N235" s="224"/>
      <c r="O235" s="224"/>
      <c r="P235" s="224"/>
      <c r="Q235" s="224"/>
      <c r="R235" s="224"/>
      <c r="S235" s="224"/>
      <c r="T235" s="224"/>
      <c r="U235" s="224"/>
      <c r="V235" s="224"/>
      <c r="W235" s="224"/>
    </row>
    <row r="236" spans="1:24" ht="20.100000000000001" customHeight="1" x14ac:dyDescent="0.15">
      <c r="A236" s="204"/>
      <c r="B236" s="204"/>
      <c r="C236" s="241" t="s">
        <v>136</v>
      </c>
      <c r="D236" s="242"/>
      <c r="E236" s="242"/>
      <c r="F236" s="242"/>
      <c r="G236" s="242"/>
      <c r="H236" s="243"/>
    </row>
    <row r="237" spans="1:24" ht="20.100000000000001" customHeight="1" x14ac:dyDescent="0.15">
      <c r="A237" s="204"/>
      <c r="B237" s="204"/>
      <c r="C237" s="220"/>
      <c r="D237" s="221"/>
      <c r="E237" s="221"/>
      <c r="F237" s="221"/>
      <c r="G237" s="221"/>
      <c r="H237" s="221"/>
      <c r="I237" s="222"/>
      <c r="J237" s="222"/>
      <c r="K237" s="222"/>
      <c r="L237" s="222"/>
      <c r="M237" s="222"/>
      <c r="N237" s="222"/>
      <c r="O237" s="222"/>
      <c r="P237" s="222"/>
      <c r="Q237" s="222"/>
      <c r="R237" s="222"/>
      <c r="S237" s="222"/>
      <c r="T237" s="222"/>
      <c r="U237" s="222"/>
      <c r="V237" s="222"/>
      <c r="W237" s="223"/>
    </row>
    <row r="238" spans="1:24" ht="20.100000000000001" customHeight="1" x14ac:dyDescent="0.15">
      <c r="A238" s="206"/>
      <c r="B238" s="204"/>
      <c r="C238" s="322"/>
      <c r="D238" s="323" t="s">
        <v>207</v>
      </c>
      <c r="E238" s="324"/>
      <c r="F238" s="324"/>
      <c r="G238" s="324"/>
      <c r="H238" s="324"/>
      <c r="I238" s="258"/>
      <c r="W238" s="236"/>
    </row>
    <row r="239" spans="1:24" ht="20.100000000000001" customHeight="1" x14ac:dyDescent="0.15">
      <c r="A239" s="204"/>
      <c r="B239" s="204"/>
      <c r="C239" s="232"/>
      <c r="D239" s="355" t="s">
        <v>153</v>
      </c>
      <c r="E239" s="356"/>
      <c r="F239" s="356"/>
      <c r="G239" s="356"/>
      <c r="H239" s="356"/>
      <c r="I239" s="356"/>
      <c r="J239" s="357"/>
      <c r="K239" s="358" t="s">
        <v>154</v>
      </c>
      <c r="L239" s="356"/>
      <c r="M239" s="357"/>
      <c r="O239" s="270" t="s">
        <v>170</v>
      </c>
      <c r="P239" s="271"/>
      <c r="Q239" s="271"/>
      <c r="R239" s="271"/>
      <c r="S239" s="271"/>
      <c r="T239" s="271"/>
      <c r="U239" s="272"/>
      <c r="V239" s="359" t="s">
        <v>154</v>
      </c>
      <c r="W239" s="360"/>
      <c r="X239" s="224"/>
    </row>
    <row r="240" spans="1:24" ht="20.100000000000001" customHeight="1" x14ac:dyDescent="0.15">
      <c r="A240" s="204"/>
      <c r="B240" s="204"/>
      <c r="C240" s="232"/>
      <c r="D240" s="361" t="s">
        <v>155</v>
      </c>
      <c r="E240" s="362" t="s">
        <v>156</v>
      </c>
      <c r="F240" s="362"/>
      <c r="G240" s="362"/>
      <c r="H240" s="362"/>
      <c r="I240" s="362"/>
      <c r="J240" s="363"/>
      <c r="K240" s="88"/>
      <c r="L240" s="89"/>
      <c r="M240" s="90"/>
      <c r="O240" s="364" t="s">
        <v>264</v>
      </c>
      <c r="P240" s="365" t="s">
        <v>171</v>
      </c>
      <c r="Q240" s="366" t="s">
        <v>243</v>
      </c>
      <c r="R240" s="276"/>
      <c r="S240" s="276"/>
      <c r="T240" s="276"/>
      <c r="U240" s="277"/>
      <c r="V240" s="21"/>
      <c r="W240" s="360"/>
      <c r="X240" s="224"/>
    </row>
    <row r="241" spans="1:24" ht="20.100000000000001" customHeight="1" x14ac:dyDescent="0.15">
      <c r="A241" s="204"/>
      <c r="B241" s="204"/>
      <c r="C241" s="232"/>
      <c r="D241" s="367" t="s">
        <v>137</v>
      </c>
      <c r="E241" s="368" t="s">
        <v>157</v>
      </c>
      <c r="F241" s="368"/>
      <c r="G241" s="368"/>
      <c r="H241" s="368"/>
      <c r="I241" s="368"/>
      <c r="J241" s="369"/>
      <c r="K241" s="91"/>
      <c r="L241" s="92"/>
      <c r="M241" s="93"/>
      <c r="O241" s="364" t="s">
        <v>151</v>
      </c>
      <c r="P241" s="365"/>
      <c r="Q241" s="368" t="s">
        <v>244</v>
      </c>
      <c r="R241" s="368"/>
      <c r="S241" s="368"/>
      <c r="T241" s="368"/>
      <c r="U241" s="369"/>
      <c r="V241" s="19"/>
      <c r="W241" s="360"/>
      <c r="X241" s="224"/>
    </row>
    <row r="242" spans="1:24" ht="20.100000000000001" customHeight="1" x14ac:dyDescent="0.15">
      <c r="A242" s="204"/>
      <c r="B242" s="204"/>
      <c r="C242" s="232"/>
      <c r="D242" s="367" t="s">
        <v>138</v>
      </c>
      <c r="E242" s="368" t="s">
        <v>158</v>
      </c>
      <c r="F242" s="368"/>
      <c r="G242" s="368"/>
      <c r="H242" s="368"/>
      <c r="I242" s="368"/>
      <c r="J242" s="369"/>
      <c r="K242" s="91"/>
      <c r="L242" s="92"/>
      <c r="M242" s="93"/>
      <c r="O242" s="364" t="s">
        <v>152</v>
      </c>
      <c r="P242" s="365"/>
      <c r="Q242" s="368" t="s">
        <v>245</v>
      </c>
      <c r="R242" s="368"/>
      <c r="S242" s="368"/>
      <c r="T242" s="368"/>
      <c r="U242" s="369"/>
      <c r="V242" s="19"/>
      <c r="W242" s="360"/>
      <c r="X242" s="224"/>
    </row>
    <row r="243" spans="1:24" ht="20.100000000000001" customHeight="1" x14ac:dyDescent="0.15">
      <c r="A243" s="204"/>
      <c r="B243" s="204"/>
      <c r="C243" s="232"/>
      <c r="D243" s="367" t="s">
        <v>139</v>
      </c>
      <c r="E243" s="368" t="s">
        <v>159</v>
      </c>
      <c r="F243" s="368"/>
      <c r="G243" s="368"/>
      <c r="H243" s="368"/>
      <c r="I243" s="368"/>
      <c r="J243" s="369"/>
      <c r="K243" s="91"/>
      <c r="L243" s="92"/>
      <c r="M243" s="93"/>
      <c r="O243" s="364" t="s">
        <v>265</v>
      </c>
      <c r="P243" s="365"/>
      <c r="Q243" s="368" t="s">
        <v>246</v>
      </c>
      <c r="R243" s="368"/>
      <c r="S243" s="368"/>
      <c r="T243" s="368"/>
      <c r="U243" s="369"/>
      <c r="V243" s="19"/>
      <c r="W243" s="360"/>
      <c r="X243" s="224"/>
    </row>
    <row r="244" spans="1:24" ht="20.100000000000001" customHeight="1" x14ac:dyDescent="0.15">
      <c r="A244" s="204"/>
      <c r="B244" s="204"/>
      <c r="C244" s="232"/>
      <c r="D244" s="367" t="s">
        <v>140</v>
      </c>
      <c r="E244" s="368" t="s">
        <v>257</v>
      </c>
      <c r="F244" s="368"/>
      <c r="G244" s="368"/>
      <c r="H244" s="368"/>
      <c r="I244" s="368"/>
      <c r="J244" s="369"/>
      <c r="K244" s="91"/>
      <c r="L244" s="92"/>
      <c r="M244" s="93"/>
      <c r="O244" s="364" t="s">
        <v>172</v>
      </c>
      <c r="P244" s="365"/>
      <c r="Q244" s="368" t="s">
        <v>247</v>
      </c>
      <c r="R244" s="368"/>
      <c r="S244" s="368"/>
      <c r="T244" s="368"/>
      <c r="U244" s="369"/>
      <c r="V244" s="19"/>
      <c r="W244" s="360"/>
      <c r="X244" s="224"/>
    </row>
    <row r="245" spans="1:24" ht="20.100000000000001" customHeight="1" x14ac:dyDescent="0.15">
      <c r="A245" s="204"/>
      <c r="B245" s="204"/>
      <c r="C245" s="232"/>
      <c r="D245" s="367" t="s">
        <v>141</v>
      </c>
      <c r="E245" s="368" t="s">
        <v>160</v>
      </c>
      <c r="F245" s="368"/>
      <c r="G245" s="368"/>
      <c r="H245" s="368"/>
      <c r="I245" s="368"/>
      <c r="J245" s="369"/>
      <c r="K245" s="91"/>
      <c r="L245" s="92"/>
      <c r="M245" s="93"/>
      <c r="O245" s="364" t="s">
        <v>173</v>
      </c>
      <c r="P245" s="365"/>
      <c r="Q245" s="368" t="s">
        <v>248</v>
      </c>
      <c r="R245" s="368"/>
      <c r="S245" s="368"/>
      <c r="T245" s="368"/>
      <c r="U245" s="369"/>
      <c r="V245" s="19"/>
      <c r="W245" s="360"/>
      <c r="X245" s="224"/>
    </row>
    <row r="246" spans="1:24" ht="20.100000000000001" customHeight="1" x14ac:dyDescent="0.15">
      <c r="A246" s="204"/>
      <c r="B246" s="204"/>
      <c r="C246" s="232"/>
      <c r="D246" s="367" t="s">
        <v>142</v>
      </c>
      <c r="E246" s="368" t="s">
        <v>161</v>
      </c>
      <c r="F246" s="368"/>
      <c r="G246" s="368"/>
      <c r="H246" s="368"/>
      <c r="I246" s="368"/>
      <c r="J246" s="369"/>
      <c r="K246" s="91"/>
      <c r="L246" s="92"/>
      <c r="M246" s="93"/>
      <c r="O246" s="364" t="s">
        <v>174</v>
      </c>
      <c r="P246" s="365"/>
      <c r="Q246" s="368" t="s">
        <v>249</v>
      </c>
      <c r="R246" s="368"/>
      <c r="S246" s="368"/>
      <c r="T246" s="368"/>
      <c r="U246" s="369"/>
      <c r="V246" s="19"/>
      <c r="W246" s="360"/>
      <c r="X246" s="224"/>
    </row>
    <row r="247" spans="1:24" ht="20.100000000000001" customHeight="1" x14ac:dyDescent="0.15">
      <c r="A247" s="204"/>
      <c r="B247" s="204"/>
      <c r="C247" s="232"/>
      <c r="D247" s="364" t="s">
        <v>143</v>
      </c>
      <c r="E247" s="368" t="s">
        <v>162</v>
      </c>
      <c r="F247" s="368"/>
      <c r="G247" s="368"/>
      <c r="H247" s="368"/>
      <c r="I247" s="368"/>
      <c r="J247" s="369"/>
      <c r="K247" s="91"/>
      <c r="L247" s="92"/>
      <c r="M247" s="93"/>
      <c r="O247" s="364" t="s">
        <v>175</v>
      </c>
      <c r="P247" s="365"/>
      <c r="Q247" s="368" t="s">
        <v>250</v>
      </c>
      <c r="R247" s="368"/>
      <c r="S247" s="368"/>
      <c r="T247" s="368"/>
      <c r="U247" s="369"/>
      <c r="V247" s="19"/>
      <c r="W247" s="360"/>
      <c r="X247" s="224"/>
    </row>
    <row r="248" spans="1:24" ht="20.100000000000001" customHeight="1" x14ac:dyDescent="0.15">
      <c r="A248" s="204"/>
      <c r="B248" s="204"/>
      <c r="C248" s="232"/>
      <c r="D248" s="370" t="s">
        <v>144</v>
      </c>
      <c r="E248" s="368" t="s">
        <v>163</v>
      </c>
      <c r="F248" s="368"/>
      <c r="G248" s="368"/>
      <c r="H248" s="368"/>
      <c r="I248" s="368"/>
      <c r="J248" s="369"/>
      <c r="K248" s="91"/>
      <c r="L248" s="92"/>
      <c r="M248" s="93"/>
      <c r="O248" s="364" t="s">
        <v>176</v>
      </c>
      <c r="P248" s="365"/>
      <c r="Q248" s="368" t="s">
        <v>251</v>
      </c>
      <c r="R248" s="368"/>
      <c r="S248" s="368"/>
      <c r="T248" s="368"/>
      <c r="U248" s="369"/>
      <c r="V248" s="19"/>
      <c r="W248" s="360"/>
      <c r="X248" s="224"/>
    </row>
    <row r="249" spans="1:24" ht="20.100000000000001" customHeight="1" x14ac:dyDescent="0.15">
      <c r="A249" s="204"/>
      <c r="B249" s="204"/>
      <c r="C249" s="232"/>
      <c r="D249" s="370" t="s">
        <v>145</v>
      </c>
      <c r="E249" s="368" t="s">
        <v>164</v>
      </c>
      <c r="F249" s="368"/>
      <c r="G249" s="368"/>
      <c r="H249" s="368"/>
      <c r="I249" s="368"/>
      <c r="J249" s="369"/>
      <c r="K249" s="91"/>
      <c r="L249" s="92"/>
      <c r="M249" s="93"/>
      <c r="O249" s="364" t="s">
        <v>177</v>
      </c>
      <c r="P249" s="365"/>
      <c r="Q249" s="368" t="s">
        <v>252</v>
      </c>
      <c r="R249" s="368"/>
      <c r="S249" s="368"/>
      <c r="T249" s="368"/>
      <c r="U249" s="369"/>
      <c r="V249" s="19"/>
      <c r="W249" s="360"/>
      <c r="X249" s="224"/>
    </row>
    <row r="250" spans="1:24" ht="20.100000000000001" customHeight="1" x14ac:dyDescent="0.15">
      <c r="A250" s="204"/>
      <c r="B250" s="204"/>
      <c r="C250" s="232"/>
      <c r="D250" s="370" t="s">
        <v>146</v>
      </c>
      <c r="E250" s="368" t="s">
        <v>165</v>
      </c>
      <c r="F250" s="368"/>
      <c r="G250" s="368"/>
      <c r="H250" s="368"/>
      <c r="I250" s="368"/>
      <c r="J250" s="369"/>
      <c r="K250" s="91"/>
      <c r="L250" s="92"/>
      <c r="M250" s="93"/>
      <c r="O250" s="364" t="s">
        <v>178</v>
      </c>
      <c r="P250" s="368" t="s">
        <v>181</v>
      </c>
      <c r="Q250" s="368"/>
      <c r="R250" s="368"/>
      <c r="S250" s="368"/>
      <c r="T250" s="368"/>
      <c r="U250" s="369"/>
      <c r="V250" s="19"/>
      <c r="W250" s="360"/>
      <c r="X250" s="224"/>
    </row>
    <row r="251" spans="1:24" ht="20.100000000000001" customHeight="1" x14ac:dyDescent="0.15">
      <c r="A251" s="204"/>
      <c r="B251" s="204"/>
      <c r="C251" s="232"/>
      <c r="D251" s="370" t="s">
        <v>147</v>
      </c>
      <c r="E251" s="368" t="s">
        <v>166</v>
      </c>
      <c r="F251" s="368"/>
      <c r="G251" s="368"/>
      <c r="H251" s="368"/>
      <c r="I251" s="368"/>
      <c r="J251" s="369"/>
      <c r="K251" s="91"/>
      <c r="L251" s="92"/>
      <c r="M251" s="93"/>
      <c r="O251" s="364" t="s">
        <v>179</v>
      </c>
      <c r="P251" s="368" t="s">
        <v>182</v>
      </c>
      <c r="Q251" s="368"/>
      <c r="R251" s="368"/>
      <c r="S251" s="368"/>
      <c r="T251" s="368"/>
      <c r="U251" s="369"/>
      <c r="V251" s="19"/>
      <c r="W251" s="360"/>
      <c r="X251" s="224"/>
    </row>
    <row r="252" spans="1:24" ht="20.100000000000001" customHeight="1" x14ac:dyDescent="0.15">
      <c r="A252" s="204"/>
      <c r="B252" s="204"/>
      <c r="C252" s="232"/>
      <c r="D252" s="370" t="s">
        <v>148</v>
      </c>
      <c r="E252" s="368" t="s">
        <v>167</v>
      </c>
      <c r="F252" s="368"/>
      <c r="G252" s="368"/>
      <c r="H252" s="368"/>
      <c r="I252" s="368"/>
      <c r="J252" s="369"/>
      <c r="K252" s="91"/>
      <c r="L252" s="92"/>
      <c r="M252" s="93"/>
      <c r="O252" s="371" t="s">
        <v>180</v>
      </c>
      <c r="P252" s="372" t="s">
        <v>183</v>
      </c>
      <c r="Q252" s="372"/>
      <c r="R252" s="372"/>
      <c r="S252" s="372"/>
      <c r="T252" s="372"/>
      <c r="U252" s="373"/>
      <c r="V252" s="20"/>
      <c r="W252" s="360"/>
      <c r="X252" s="224"/>
    </row>
    <row r="253" spans="1:24" ht="20.100000000000001" customHeight="1" x14ac:dyDescent="0.15">
      <c r="A253" s="204"/>
      <c r="B253" s="204"/>
      <c r="C253" s="232"/>
      <c r="D253" s="370" t="s">
        <v>149</v>
      </c>
      <c r="E253" s="368" t="s">
        <v>168</v>
      </c>
      <c r="F253" s="368"/>
      <c r="G253" s="368"/>
      <c r="H253" s="368"/>
      <c r="I253" s="368"/>
      <c r="J253" s="369"/>
      <c r="K253" s="91"/>
      <c r="L253" s="92"/>
      <c r="M253" s="93"/>
      <c r="O253" s="262"/>
      <c r="P253" s="262"/>
      <c r="Q253" s="262"/>
      <c r="R253" s="262"/>
      <c r="S253" s="262"/>
      <c r="T253" s="262"/>
      <c r="U253" s="262"/>
      <c r="V253" s="262"/>
      <c r="W253" s="360"/>
      <c r="X253" s="224"/>
    </row>
    <row r="254" spans="1:24" ht="20.100000000000001" customHeight="1" x14ac:dyDescent="0.15">
      <c r="A254" s="204"/>
      <c r="B254" s="204"/>
      <c r="C254" s="232"/>
      <c r="D254" s="374" t="s">
        <v>150</v>
      </c>
      <c r="E254" s="372" t="s">
        <v>169</v>
      </c>
      <c r="F254" s="372"/>
      <c r="G254" s="372"/>
      <c r="H254" s="372"/>
      <c r="I254" s="372"/>
      <c r="J254" s="373"/>
      <c r="K254" s="94"/>
      <c r="L254" s="95"/>
      <c r="M254" s="96"/>
      <c r="O254" s="262"/>
      <c r="P254" s="262"/>
      <c r="Q254" s="262"/>
      <c r="R254" s="262"/>
      <c r="S254" s="262"/>
      <c r="T254" s="262"/>
      <c r="U254" s="262"/>
      <c r="V254" s="262"/>
      <c r="W254" s="360"/>
      <c r="X254" s="224"/>
    </row>
    <row r="255" spans="1:24" ht="20.100000000000001" customHeight="1" x14ac:dyDescent="0.15">
      <c r="A255" s="204"/>
      <c r="B255" s="204"/>
      <c r="C255" s="232"/>
      <c r="D255" s="224"/>
      <c r="E255" s="224"/>
      <c r="F255" s="224"/>
      <c r="G255" s="224"/>
      <c r="H255" s="224"/>
      <c r="I255" s="224"/>
      <c r="J255" s="375"/>
      <c r="K255" s="375"/>
      <c r="L255" s="375"/>
      <c r="M255" s="375"/>
      <c r="O255" s="262"/>
      <c r="P255" s="262"/>
      <c r="Q255" s="262"/>
      <c r="R255" s="262"/>
      <c r="S255" s="262"/>
      <c r="T255" s="262"/>
      <c r="U255" s="262"/>
      <c r="V255" s="262"/>
      <c r="W255" s="360"/>
      <c r="X255" s="224"/>
    </row>
    <row r="256" spans="1:24" ht="20.100000000000001" customHeight="1" x14ac:dyDescent="0.15">
      <c r="A256" s="204"/>
      <c r="B256" s="204"/>
      <c r="C256" s="237"/>
      <c r="D256" s="238"/>
      <c r="E256" s="238"/>
      <c r="F256" s="238"/>
      <c r="G256" s="238"/>
      <c r="H256" s="238"/>
      <c r="I256" s="238"/>
      <c r="J256" s="321"/>
      <c r="K256" s="321"/>
      <c r="L256" s="321"/>
      <c r="M256" s="321"/>
      <c r="N256" s="321"/>
      <c r="O256" s="321"/>
      <c r="P256" s="321"/>
      <c r="Q256" s="321"/>
      <c r="R256" s="321"/>
      <c r="S256" s="321"/>
      <c r="T256" s="321"/>
      <c r="U256" s="321"/>
      <c r="V256" s="321"/>
      <c r="W256" s="376"/>
      <c r="X256" s="224"/>
    </row>
    <row r="257" spans="1:24" ht="20.100000000000001" customHeight="1" x14ac:dyDescent="0.15">
      <c r="A257" s="204"/>
      <c r="B257" s="204"/>
      <c r="C257" s="224"/>
      <c r="D257" s="224"/>
      <c r="E257" s="224"/>
      <c r="F257" s="224"/>
      <c r="G257" s="224"/>
      <c r="H257" s="224"/>
      <c r="I257" s="224"/>
      <c r="J257" s="262"/>
      <c r="K257" s="262"/>
      <c r="L257" s="262"/>
      <c r="M257" s="262"/>
      <c r="N257" s="262"/>
      <c r="O257" s="262"/>
      <c r="P257" s="262"/>
      <c r="Q257" s="262"/>
      <c r="R257" s="262"/>
      <c r="S257" s="262"/>
      <c r="T257" s="262"/>
      <c r="U257" s="262"/>
      <c r="V257" s="262"/>
      <c r="W257" s="262"/>
      <c r="X257" s="224"/>
    </row>
    <row r="258" spans="1:24" ht="20.100000000000001" customHeight="1" x14ac:dyDescent="0.15">
      <c r="A258" s="206"/>
      <c r="B258" s="204"/>
      <c r="C258" s="224"/>
      <c r="D258" s="224"/>
      <c r="E258" s="224"/>
      <c r="F258" s="224"/>
      <c r="G258" s="224"/>
      <c r="H258" s="224"/>
      <c r="I258" s="224"/>
      <c r="J258" s="235"/>
      <c r="K258" s="235"/>
      <c r="L258" s="235"/>
      <c r="M258" s="224"/>
      <c r="N258" s="224"/>
      <c r="O258" s="224"/>
      <c r="P258" s="224"/>
      <c r="Q258" s="224"/>
      <c r="R258" s="224"/>
      <c r="S258" s="224"/>
      <c r="T258" s="224"/>
      <c r="U258" s="224"/>
      <c r="V258" s="224"/>
      <c r="W258" s="224"/>
    </row>
    <row r="259" spans="1:24" ht="20.100000000000001" customHeight="1" x14ac:dyDescent="0.15">
      <c r="A259" s="206"/>
      <c r="B259" s="204"/>
      <c r="C259" s="241" t="s">
        <v>184</v>
      </c>
      <c r="D259" s="242"/>
      <c r="E259" s="242"/>
      <c r="F259" s="242"/>
      <c r="G259" s="242"/>
      <c r="H259" s="243"/>
      <c r="I259" s="220"/>
    </row>
    <row r="260" spans="1:24" ht="20.100000000000001" customHeight="1" x14ac:dyDescent="0.15">
      <c r="A260" s="206"/>
      <c r="B260" s="204"/>
      <c r="C260" s="220"/>
      <c r="D260" s="221"/>
      <c r="E260" s="221"/>
      <c r="F260" s="221"/>
      <c r="G260" s="221"/>
      <c r="H260" s="221"/>
      <c r="I260" s="377"/>
      <c r="J260" s="222"/>
      <c r="K260" s="222"/>
      <c r="L260" s="222"/>
      <c r="M260" s="222"/>
      <c r="N260" s="222"/>
      <c r="O260" s="222"/>
      <c r="P260" s="222"/>
      <c r="Q260" s="222"/>
      <c r="R260" s="222"/>
      <c r="S260" s="222"/>
      <c r="T260" s="222"/>
      <c r="U260" s="222"/>
      <c r="V260" s="222"/>
      <c r="W260" s="223"/>
    </row>
    <row r="261" spans="1:24" ht="45" customHeight="1" x14ac:dyDescent="0.15">
      <c r="A261" s="206"/>
      <c r="B261" s="204"/>
      <c r="C261" s="220"/>
      <c r="D261" s="378" t="s">
        <v>266</v>
      </c>
      <c r="E261" s="378"/>
      <c r="F261" s="378"/>
      <c r="G261" s="378"/>
      <c r="H261" s="378"/>
      <c r="I261" s="378"/>
      <c r="J261" s="378"/>
      <c r="K261" s="378"/>
      <c r="L261" s="378"/>
      <c r="M261" s="379"/>
      <c r="N261" s="379"/>
      <c r="O261" s="379"/>
      <c r="P261" s="379"/>
      <c r="Q261" s="379"/>
      <c r="R261" s="379"/>
      <c r="S261" s="379"/>
      <c r="T261" s="379"/>
      <c r="U261" s="379"/>
      <c r="V261" s="379"/>
      <c r="W261" s="225"/>
    </row>
    <row r="262" spans="1:24" ht="30" customHeight="1" x14ac:dyDescent="0.15">
      <c r="A262" s="206">
        <f>IF(COUNTIF($M263:$M301,"○")&lt;1,1001,0)</f>
        <v>1001</v>
      </c>
      <c r="B262" s="537"/>
      <c r="C262" s="220"/>
      <c r="D262" s="326" t="s">
        <v>26</v>
      </c>
      <c r="E262" s="327"/>
      <c r="F262" s="327"/>
      <c r="G262" s="327"/>
      <c r="H262" s="327"/>
      <c r="I262" s="327"/>
      <c r="J262" s="327"/>
      <c r="K262" s="327"/>
      <c r="L262" s="380"/>
      <c r="M262" s="381" t="s">
        <v>259</v>
      </c>
      <c r="N262" s="382" t="s">
        <v>198</v>
      </c>
      <c r="O262" s="383" t="s">
        <v>238</v>
      </c>
      <c r="P262" s="384"/>
      <c r="Q262" s="385"/>
      <c r="R262" s="386" t="s">
        <v>239</v>
      </c>
      <c r="S262" s="387" t="str">
        <f>"登録年月日
"&amp;日付例_s</f>
        <v>登録年月日
例)2023/4/1</v>
      </c>
      <c r="T262" s="388"/>
      <c r="U262" s="389" t="s">
        <v>232</v>
      </c>
      <c r="V262" s="390"/>
      <c r="W262" s="236"/>
    </row>
    <row r="263" spans="1:24" ht="20.100000000000001" customHeight="1" x14ac:dyDescent="0.15">
      <c r="A263" s="206">
        <f>IF(AND(M263="○",N263="○",OR(R263="",S263="")), 1001, 0)</f>
        <v>0</v>
      </c>
      <c r="B263" s="204"/>
      <c r="C263" s="226"/>
      <c r="D263" s="391">
        <v>201</v>
      </c>
      <c r="E263" s="392" t="s">
        <v>236</v>
      </c>
      <c r="F263" s="393" t="s">
        <v>14</v>
      </c>
      <c r="G263" s="394"/>
      <c r="H263" s="394"/>
      <c r="I263" s="394"/>
      <c r="J263" s="394"/>
      <c r="K263" s="394"/>
      <c r="L263" s="395"/>
      <c r="M263" s="4"/>
      <c r="N263" s="97"/>
      <c r="O263" s="396" t="s">
        <v>208</v>
      </c>
      <c r="P263" s="397"/>
      <c r="Q263" s="398"/>
      <c r="R263" s="81"/>
      <c r="S263" s="175"/>
      <c r="T263" s="176"/>
      <c r="U263" s="191"/>
      <c r="V263" s="192"/>
      <c r="W263" s="225"/>
    </row>
    <row r="264" spans="1:24" ht="20.100000000000001" customHeight="1" x14ac:dyDescent="0.15">
      <c r="A264" s="206">
        <f>IF(AND(M264="○",N263="○",OR(R263="",S263="")), 1001, 0)</f>
        <v>0</v>
      </c>
      <c r="B264" s="204"/>
      <c r="C264" s="226"/>
      <c r="D264" s="399">
        <f>D263+1</f>
        <v>202</v>
      </c>
      <c r="E264" s="400"/>
      <c r="F264" s="401" t="s">
        <v>73</v>
      </c>
      <c r="G264" s="402"/>
      <c r="H264" s="402"/>
      <c r="I264" s="402"/>
      <c r="J264" s="402"/>
      <c r="K264" s="402"/>
      <c r="L264" s="403"/>
      <c r="M264" s="5"/>
      <c r="N264" s="98"/>
      <c r="O264" s="404"/>
      <c r="P264" s="405"/>
      <c r="Q264" s="406"/>
      <c r="R264" s="82"/>
      <c r="S264" s="177"/>
      <c r="T264" s="178"/>
      <c r="U264" s="193"/>
      <c r="V264" s="194"/>
      <c r="W264" s="225"/>
    </row>
    <row r="265" spans="1:24" ht="20.100000000000001" customHeight="1" x14ac:dyDescent="0.15">
      <c r="A265" s="206">
        <f>IF(AND(M265="○",N263="○",OR(R263="",S263="")), 1001, 0)</f>
        <v>0</v>
      </c>
      <c r="B265" s="204"/>
      <c r="C265" s="226"/>
      <c r="D265" s="399">
        <f t="shared" ref="D265:D301" si="1">D264+1</f>
        <v>203</v>
      </c>
      <c r="E265" s="407"/>
      <c r="F265" s="401" t="s">
        <v>15</v>
      </c>
      <c r="G265" s="402"/>
      <c r="H265" s="402"/>
      <c r="I265" s="402"/>
      <c r="J265" s="402"/>
      <c r="K265" s="402"/>
      <c r="L265" s="403"/>
      <c r="M265" s="5"/>
      <c r="N265" s="98"/>
      <c r="O265" s="404"/>
      <c r="P265" s="405"/>
      <c r="Q265" s="406"/>
      <c r="R265" s="82"/>
      <c r="S265" s="177"/>
      <c r="T265" s="178"/>
      <c r="U265" s="193"/>
      <c r="V265" s="194"/>
      <c r="W265" s="225"/>
    </row>
    <row r="266" spans="1:24" ht="20.100000000000001" customHeight="1" x14ac:dyDescent="0.15">
      <c r="A266" s="206">
        <f>IF(AND(M266="○",N263="○",OR(R263="",S263="")), 1001, 0)</f>
        <v>0</v>
      </c>
      <c r="B266" s="204"/>
      <c r="C266" s="226"/>
      <c r="D266" s="408">
        <f t="shared" si="1"/>
        <v>204</v>
      </c>
      <c r="E266" s="409"/>
      <c r="F266" s="410" t="s">
        <v>74</v>
      </c>
      <c r="G266" s="411"/>
      <c r="H266" s="411"/>
      <c r="I266" s="411"/>
      <c r="J266" s="411"/>
      <c r="K266" s="411"/>
      <c r="L266" s="412"/>
      <c r="M266" s="6"/>
      <c r="N266" s="99"/>
      <c r="O266" s="404"/>
      <c r="P266" s="405"/>
      <c r="Q266" s="406"/>
      <c r="R266" s="83"/>
      <c r="S266" s="179"/>
      <c r="T266" s="180"/>
      <c r="U266" s="195"/>
      <c r="V266" s="196"/>
      <c r="W266" s="225"/>
    </row>
    <row r="267" spans="1:24" ht="20.100000000000001" customHeight="1" x14ac:dyDescent="0.15">
      <c r="A267" s="206">
        <f>IF(AND(M267="○",N267="○",OR(R267="",S267="")), 1001, 0)</f>
        <v>0</v>
      </c>
      <c r="B267" s="204"/>
      <c r="C267" s="226"/>
      <c r="D267" s="413">
        <f t="shared" si="1"/>
        <v>205</v>
      </c>
      <c r="E267" s="414" t="s">
        <v>203</v>
      </c>
      <c r="F267" s="393" t="s">
        <v>185</v>
      </c>
      <c r="G267" s="394"/>
      <c r="H267" s="394"/>
      <c r="I267" s="394"/>
      <c r="J267" s="394"/>
      <c r="K267" s="394"/>
      <c r="L267" s="395"/>
      <c r="M267" s="4"/>
      <c r="N267" s="97"/>
      <c r="O267" s="396" t="s">
        <v>209</v>
      </c>
      <c r="P267" s="397"/>
      <c r="Q267" s="398"/>
      <c r="R267" s="76"/>
      <c r="S267" s="181"/>
      <c r="T267" s="182"/>
      <c r="U267" s="70"/>
      <c r="V267" s="71"/>
      <c r="W267" s="225"/>
    </row>
    <row r="268" spans="1:24" ht="20.100000000000001" customHeight="1" x14ac:dyDescent="0.15">
      <c r="A268" s="206">
        <f>IF(AND(M268="○",N267="○",OR(R267="",S267="")), 1001, 0)</f>
        <v>0</v>
      </c>
      <c r="B268" s="204"/>
      <c r="C268" s="226"/>
      <c r="D268" s="399">
        <f t="shared" si="1"/>
        <v>206</v>
      </c>
      <c r="E268" s="407"/>
      <c r="F268" s="401" t="s">
        <v>186</v>
      </c>
      <c r="G268" s="402"/>
      <c r="H268" s="402"/>
      <c r="I268" s="402"/>
      <c r="J268" s="402"/>
      <c r="K268" s="402"/>
      <c r="L268" s="403"/>
      <c r="M268" s="5"/>
      <c r="N268" s="98"/>
      <c r="O268" s="404"/>
      <c r="P268" s="405"/>
      <c r="Q268" s="406"/>
      <c r="R268" s="77"/>
      <c r="S268" s="183"/>
      <c r="T268" s="184"/>
      <c r="U268" s="72"/>
      <c r="V268" s="73"/>
      <c r="W268" s="225"/>
    </row>
    <row r="269" spans="1:24" ht="20.100000000000001" customHeight="1" x14ac:dyDescent="0.15">
      <c r="A269" s="206">
        <f>IF(AND(M269="○",N267="○",OR(R267="",S267="")), 1001, 0)</f>
        <v>0</v>
      </c>
      <c r="B269" s="204"/>
      <c r="C269" s="226"/>
      <c r="D269" s="399">
        <f t="shared" si="1"/>
        <v>207</v>
      </c>
      <c r="E269" s="407"/>
      <c r="F269" s="401" t="s">
        <v>187</v>
      </c>
      <c r="G269" s="402"/>
      <c r="H269" s="402"/>
      <c r="I269" s="402"/>
      <c r="J269" s="402"/>
      <c r="K269" s="402"/>
      <c r="L269" s="403"/>
      <c r="M269" s="5"/>
      <c r="N269" s="98"/>
      <c r="O269" s="404"/>
      <c r="P269" s="405"/>
      <c r="Q269" s="406"/>
      <c r="R269" s="77"/>
      <c r="S269" s="183"/>
      <c r="T269" s="184"/>
      <c r="U269" s="72"/>
      <c r="V269" s="73"/>
      <c r="W269" s="225"/>
    </row>
    <row r="270" spans="1:24" ht="20.100000000000001" customHeight="1" x14ac:dyDescent="0.15">
      <c r="A270" s="206">
        <f>IF(AND(M270="○",N267="○",OR(R267="",S267="")), 1001, 0)</f>
        <v>0</v>
      </c>
      <c r="B270" s="204"/>
      <c r="C270" s="226"/>
      <c r="D270" s="415">
        <f t="shared" si="1"/>
        <v>208</v>
      </c>
      <c r="E270" s="407"/>
      <c r="F270" s="401" t="s">
        <v>188</v>
      </c>
      <c r="G270" s="402"/>
      <c r="H270" s="402"/>
      <c r="I270" s="402"/>
      <c r="J270" s="402"/>
      <c r="K270" s="402"/>
      <c r="L270" s="403"/>
      <c r="M270" s="7"/>
      <c r="N270" s="98"/>
      <c r="O270" s="404"/>
      <c r="P270" s="405"/>
      <c r="Q270" s="406"/>
      <c r="R270" s="77"/>
      <c r="S270" s="183"/>
      <c r="T270" s="184"/>
      <c r="U270" s="72"/>
      <c r="V270" s="73"/>
      <c r="W270" s="225"/>
    </row>
    <row r="271" spans="1:24" ht="20.100000000000001" customHeight="1" x14ac:dyDescent="0.15">
      <c r="A271" s="206">
        <f>IF(AND(M271="○",N267="○",OR(R267="",S267="")), 1001, 0)</f>
        <v>0</v>
      </c>
      <c r="B271" s="204"/>
      <c r="C271" s="226"/>
      <c r="D271" s="415">
        <f t="shared" si="1"/>
        <v>209</v>
      </c>
      <c r="E271" s="407"/>
      <c r="F271" s="401" t="s">
        <v>189</v>
      </c>
      <c r="G271" s="402"/>
      <c r="H271" s="402"/>
      <c r="I271" s="402"/>
      <c r="J271" s="402"/>
      <c r="K271" s="402"/>
      <c r="L271" s="403"/>
      <c r="M271" s="7"/>
      <c r="N271" s="98"/>
      <c r="O271" s="404"/>
      <c r="P271" s="405"/>
      <c r="Q271" s="406"/>
      <c r="R271" s="77"/>
      <c r="S271" s="183"/>
      <c r="T271" s="184"/>
      <c r="U271" s="72"/>
      <c r="V271" s="73"/>
      <c r="W271" s="225"/>
    </row>
    <row r="272" spans="1:24" ht="20.100000000000001" customHeight="1" x14ac:dyDescent="0.15">
      <c r="A272" s="206">
        <f>IF(AND(M272="○",N267="○",OR(R267="",S267="")), 1001, 0)</f>
        <v>0</v>
      </c>
      <c r="B272" s="204"/>
      <c r="C272" s="226"/>
      <c r="D272" s="415">
        <f t="shared" si="1"/>
        <v>210</v>
      </c>
      <c r="E272" s="407"/>
      <c r="F272" s="401" t="s">
        <v>190</v>
      </c>
      <c r="G272" s="402"/>
      <c r="H272" s="402"/>
      <c r="I272" s="402"/>
      <c r="J272" s="402"/>
      <c r="K272" s="402"/>
      <c r="L272" s="403"/>
      <c r="M272" s="7"/>
      <c r="N272" s="98"/>
      <c r="O272" s="404"/>
      <c r="P272" s="405"/>
      <c r="Q272" s="406"/>
      <c r="R272" s="77"/>
      <c r="S272" s="183"/>
      <c r="T272" s="184"/>
      <c r="U272" s="72"/>
      <c r="V272" s="73"/>
      <c r="W272" s="225"/>
    </row>
    <row r="273" spans="1:23" ht="20.100000000000001" customHeight="1" x14ac:dyDescent="0.15">
      <c r="A273" s="206">
        <f>IF(AND(M273="○",N267="○",OR(R267="",S267="")), 1001, 0)</f>
        <v>0</v>
      </c>
      <c r="B273" s="204"/>
      <c r="C273" s="226"/>
      <c r="D273" s="415">
        <f t="shared" si="1"/>
        <v>211</v>
      </c>
      <c r="E273" s="407"/>
      <c r="F273" s="401" t="s">
        <v>191</v>
      </c>
      <c r="G273" s="402"/>
      <c r="H273" s="402"/>
      <c r="I273" s="402"/>
      <c r="J273" s="402"/>
      <c r="K273" s="402"/>
      <c r="L273" s="403"/>
      <c r="M273" s="7"/>
      <c r="N273" s="98"/>
      <c r="O273" s="404"/>
      <c r="P273" s="405"/>
      <c r="Q273" s="406"/>
      <c r="R273" s="77"/>
      <c r="S273" s="183"/>
      <c r="T273" s="184"/>
      <c r="U273" s="72"/>
      <c r="V273" s="73"/>
      <c r="W273" s="225"/>
    </row>
    <row r="274" spans="1:23" ht="20.100000000000001" customHeight="1" x14ac:dyDescent="0.15">
      <c r="A274" s="206">
        <f>IF(AND(M274="○",N267="○",OR(R267="",S267="")), 1001, 0)</f>
        <v>0</v>
      </c>
      <c r="B274" s="204"/>
      <c r="C274" s="226"/>
      <c r="D274" s="415">
        <f t="shared" si="1"/>
        <v>212</v>
      </c>
      <c r="E274" s="407"/>
      <c r="F274" s="401" t="s">
        <v>192</v>
      </c>
      <c r="G274" s="402"/>
      <c r="H274" s="402"/>
      <c r="I274" s="402"/>
      <c r="J274" s="402"/>
      <c r="K274" s="402"/>
      <c r="L274" s="403"/>
      <c r="M274" s="7"/>
      <c r="N274" s="98"/>
      <c r="O274" s="404"/>
      <c r="P274" s="405"/>
      <c r="Q274" s="406"/>
      <c r="R274" s="77"/>
      <c r="S274" s="183"/>
      <c r="T274" s="184"/>
      <c r="U274" s="72"/>
      <c r="V274" s="73"/>
      <c r="W274" s="225"/>
    </row>
    <row r="275" spans="1:23" ht="20.100000000000001" customHeight="1" x14ac:dyDescent="0.15">
      <c r="A275" s="206">
        <f>IF(OR(AND(M275="○",N267="○",OR(R267="",S267="")),AND(M275="○", ISBLANK(U275))), 1001, 0)</f>
        <v>0</v>
      </c>
      <c r="B275" s="204"/>
      <c r="C275" s="226"/>
      <c r="D275" s="408">
        <f t="shared" si="1"/>
        <v>213</v>
      </c>
      <c r="E275" s="409"/>
      <c r="F275" s="410" t="s">
        <v>219</v>
      </c>
      <c r="G275" s="411"/>
      <c r="H275" s="411"/>
      <c r="I275" s="411"/>
      <c r="J275" s="411"/>
      <c r="K275" s="411"/>
      <c r="L275" s="412"/>
      <c r="M275" s="7"/>
      <c r="N275" s="99"/>
      <c r="O275" s="416"/>
      <c r="P275" s="417"/>
      <c r="Q275" s="418"/>
      <c r="R275" s="78"/>
      <c r="S275" s="185"/>
      <c r="T275" s="186"/>
      <c r="U275" s="58"/>
      <c r="V275" s="59"/>
      <c r="W275" s="225"/>
    </row>
    <row r="276" spans="1:23" ht="20.100000000000001" customHeight="1" x14ac:dyDescent="0.15">
      <c r="A276" s="206">
        <f>IF(AND(M276="○",N276="○",OR(R276="",S276="")), 1001, 0)</f>
        <v>0</v>
      </c>
      <c r="B276" s="204"/>
      <c r="C276" s="226"/>
      <c r="D276" s="419">
        <f t="shared" si="1"/>
        <v>214</v>
      </c>
      <c r="E276" s="392" t="s">
        <v>202</v>
      </c>
      <c r="F276" s="420" t="s">
        <v>75</v>
      </c>
      <c r="G276" s="393" t="s">
        <v>193</v>
      </c>
      <c r="H276" s="394"/>
      <c r="I276" s="394"/>
      <c r="J276" s="394"/>
      <c r="K276" s="394"/>
      <c r="L276" s="395"/>
      <c r="M276" s="4"/>
      <c r="N276" s="10"/>
      <c r="O276" s="421" t="s">
        <v>210</v>
      </c>
      <c r="P276" s="422"/>
      <c r="Q276" s="423"/>
      <c r="R276" s="17"/>
      <c r="S276" s="86"/>
      <c r="T276" s="87"/>
      <c r="U276" s="424"/>
      <c r="V276" s="425"/>
      <c r="W276" s="426"/>
    </row>
    <row r="277" spans="1:23" ht="20.100000000000001" customHeight="1" x14ac:dyDescent="0.15">
      <c r="A277" s="206">
        <f>IF(AND(M277="○",N277="○",OR(R277="",S277="")), 1001, 0)</f>
        <v>0</v>
      </c>
      <c r="B277" s="204"/>
      <c r="C277" s="226"/>
      <c r="D277" s="399">
        <f t="shared" si="1"/>
        <v>215</v>
      </c>
      <c r="E277" s="400"/>
      <c r="F277" s="427"/>
      <c r="G277" s="401" t="s">
        <v>16</v>
      </c>
      <c r="H277" s="402"/>
      <c r="I277" s="402"/>
      <c r="J277" s="402"/>
      <c r="K277" s="402"/>
      <c r="L277" s="403"/>
      <c r="M277" s="5"/>
      <c r="N277" s="12"/>
      <c r="O277" s="421"/>
      <c r="P277" s="422"/>
      <c r="Q277" s="423"/>
      <c r="R277" s="23"/>
      <c r="S277" s="74"/>
      <c r="T277" s="75"/>
      <c r="U277" s="428"/>
      <c r="V277" s="429"/>
      <c r="W277" s="426"/>
    </row>
    <row r="278" spans="1:23" ht="20.100000000000001" customHeight="1" x14ac:dyDescent="0.15">
      <c r="A278" s="206">
        <f>IF(AND(M278="○",N278="○",OR(R278="",S278="")), 1001, 0)</f>
        <v>0</v>
      </c>
      <c r="B278" s="204"/>
      <c r="C278" s="226"/>
      <c r="D278" s="399">
        <f t="shared" si="1"/>
        <v>216</v>
      </c>
      <c r="E278" s="400"/>
      <c r="F278" s="427"/>
      <c r="G278" s="401" t="s">
        <v>76</v>
      </c>
      <c r="H278" s="402"/>
      <c r="I278" s="402"/>
      <c r="J278" s="402"/>
      <c r="K278" s="402"/>
      <c r="L278" s="403"/>
      <c r="M278" s="5"/>
      <c r="N278" s="12"/>
      <c r="O278" s="421"/>
      <c r="P278" s="422"/>
      <c r="Q278" s="423"/>
      <c r="R278" s="23"/>
      <c r="S278" s="74"/>
      <c r="T278" s="75"/>
      <c r="U278" s="428"/>
      <c r="V278" s="429"/>
      <c r="W278" s="426"/>
    </row>
    <row r="279" spans="1:23" ht="20.100000000000001" customHeight="1" x14ac:dyDescent="0.15">
      <c r="A279" s="206">
        <f>IF(AND(M279="○",N279="○",OR(R279="",S279="")), 1001, 0)</f>
        <v>0</v>
      </c>
      <c r="B279" s="204"/>
      <c r="C279" s="226"/>
      <c r="D279" s="399">
        <f t="shared" si="1"/>
        <v>217</v>
      </c>
      <c r="E279" s="400"/>
      <c r="F279" s="427"/>
      <c r="G279" s="401" t="s">
        <v>17</v>
      </c>
      <c r="H279" s="402"/>
      <c r="I279" s="402"/>
      <c r="J279" s="402"/>
      <c r="K279" s="402"/>
      <c r="L279" s="403"/>
      <c r="M279" s="5"/>
      <c r="N279" s="12"/>
      <c r="O279" s="421"/>
      <c r="P279" s="422"/>
      <c r="Q279" s="423"/>
      <c r="R279" s="23"/>
      <c r="S279" s="74"/>
      <c r="T279" s="75"/>
      <c r="U279" s="428"/>
      <c r="V279" s="429"/>
      <c r="W279" s="426"/>
    </row>
    <row r="280" spans="1:23" ht="20.100000000000001" customHeight="1" x14ac:dyDescent="0.15">
      <c r="A280" s="206">
        <f>IF(AND(M280="○",N280="○",OR(R280="",S280="")), 1001, 0)</f>
        <v>0</v>
      </c>
      <c r="B280" s="204"/>
      <c r="C280" s="226"/>
      <c r="D280" s="399">
        <f t="shared" si="1"/>
        <v>218</v>
      </c>
      <c r="E280" s="400"/>
      <c r="F280" s="427"/>
      <c r="G280" s="401" t="s">
        <v>18</v>
      </c>
      <c r="H280" s="402"/>
      <c r="I280" s="402"/>
      <c r="J280" s="402"/>
      <c r="K280" s="402"/>
      <c r="L280" s="403"/>
      <c r="M280" s="5"/>
      <c r="N280" s="12"/>
      <c r="O280" s="421"/>
      <c r="P280" s="422"/>
      <c r="Q280" s="423"/>
      <c r="R280" s="23"/>
      <c r="S280" s="74"/>
      <c r="T280" s="75"/>
      <c r="U280" s="428"/>
      <c r="V280" s="429"/>
      <c r="W280" s="426"/>
    </row>
    <row r="281" spans="1:23" ht="20.100000000000001" customHeight="1" x14ac:dyDescent="0.15">
      <c r="A281" s="206">
        <f>IF(AND(M281="○",N281="○",OR(R281="",S281="")), 1001, 0)</f>
        <v>0</v>
      </c>
      <c r="B281" s="204"/>
      <c r="C281" s="226"/>
      <c r="D281" s="399">
        <f t="shared" si="1"/>
        <v>219</v>
      </c>
      <c r="E281" s="400"/>
      <c r="F281" s="427"/>
      <c r="G281" s="401" t="s">
        <v>194</v>
      </c>
      <c r="H281" s="402"/>
      <c r="I281" s="402"/>
      <c r="J281" s="402"/>
      <c r="K281" s="402"/>
      <c r="L281" s="403"/>
      <c r="M281" s="5"/>
      <c r="N281" s="12"/>
      <c r="O281" s="421"/>
      <c r="P281" s="422"/>
      <c r="Q281" s="423"/>
      <c r="R281" s="23"/>
      <c r="S281" s="74"/>
      <c r="T281" s="75"/>
      <c r="U281" s="428"/>
      <c r="V281" s="429"/>
      <c r="W281" s="426"/>
    </row>
    <row r="282" spans="1:23" ht="20.100000000000001" customHeight="1" x14ac:dyDescent="0.15">
      <c r="A282" s="206">
        <f>IF(AND(M282="○",N282="○",OR(R282="",S282="")), 1001, 0)</f>
        <v>0</v>
      </c>
      <c r="B282" s="204"/>
      <c r="C282" s="226"/>
      <c r="D282" s="399">
        <f t="shared" si="1"/>
        <v>220</v>
      </c>
      <c r="E282" s="400"/>
      <c r="F282" s="427"/>
      <c r="G282" s="401" t="s">
        <v>19</v>
      </c>
      <c r="H282" s="402"/>
      <c r="I282" s="402"/>
      <c r="J282" s="402"/>
      <c r="K282" s="402"/>
      <c r="L282" s="403"/>
      <c r="M282" s="5"/>
      <c r="N282" s="12"/>
      <c r="O282" s="421"/>
      <c r="P282" s="422"/>
      <c r="Q282" s="423"/>
      <c r="R282" s="23"/>
      <c r="S282" s="74"/>
      <c r="T282" s="75"/>
      <c r="U282" s="428"/>
      <c r="V282" s="429"/>
      <c r="W282" s="426"/>
    </row>
    <row r="283" spans="1:23" ht="20.100000000000001" customHeight="1" x14ac:dyDescent="0.15">
      <c r="A283" s="206">
        <f>IF(AND(M283="○",N283="○",OR(R283="",S283="")), 1001, 0)</f>
        <v>0</v>
      </c>
      <c r="B283" s="204"/>
      <c r="C283" s="226"/>
      <c r="D283" s="399">
        <f t="shared" si="1"/>
        <v>221</v>
      </c>
      <c r="E283" s="400"/>
      <c r="F283" s="427"/>
      <c r="G283" s="401" t="s">
        <v>77</v>
      </c>
      <c r="H283" s="402"/>
      <c r="I283" s="402"/>
      <c r="J283" s="402"/>
      <c r="K283" s="402"/>
      <c r="L283" s="403"/>
      <c r="M283" s="5"/>
      <c r="N283" s="12"/>
      <c r="O283" s="421"/>
      <c r="P283" s="422"/>
      <c r="Q283" s="423"/>
      <c r="R283" s="23"/>
      <c r="S283" s="74"/>
      <c r="T283" s="75"/>
      <c r="U283" s="428"/>
      <c r="V283" s="429"/>
      <c r="W283" s="426"/>
    </row>
    <row r="284" spans="1:23" ht="20.100000000000001" customHeight="1" x14ac:dyDescent="0.15">
      <c r="A284" s="206">
        <f>IF(AND(M284="○",N284="○",OR(R284="",S284="")), 1001, 0)</f>
        <v>0</v>
      </c>
      <c r="B284" s="204"/>
      <c r="C284" s="226"/>
      <c r="D284" s="415">
        <f t="shared" si="1"/>
        <v>222</v>
      </c>
      <c r="E284" s="400"/>
      <c r="F284" s="427"/>
      <c r="G284" s="401" t="s">
        <v>195</v>
      </c>
      <c r="H284" s="402"/>
      <c r="I284" s="402"/>
      <c r="J284" s="402"/>
      <c r="K284" s="402"/>
      <c r="L284" s="403"/>
      <c r="M284" s="8"/>
      <c r="N284" s="13"/>
      <c r="O284" s="421"/>
      <c r="P284" s="422"/>
      <c r="Q284" s="423"/>
      <c r="R284" s="23"/>
      <c r="S284" s="74"/>
      <c r="T284" s="75"/>
      <c r="U284" s="428"/>
      <c r="V284" s="429"/>
      <c r="W284" s="426"/>
    </row>
    <row r="285" spans="1:23" ht="20.100000000000001" customHeight="1" x14ac:dyDescent="0.15">
      <c r="A285" s="206">
        <f>IF(AND(M285="○",N285="○",OR(R285="",S285="")), 1001, 0)</f>
        <v>0</v>
      </c>
      <c r="B285" s="204"/>
      <c r="C285" s="226"/>
      <c r="D285" s="415">
        <f t="shared" si="1"/>
        <v>223</v>
      </c>
      <c r="E285" s="400"/>
      <c r="F285" s="427"/>
      <c r="G285" s="401" t="s">
        <v>196</v>
      </c>
      <c r="H285" s="402"/>
      <c r="I285" s="402"/>
      <c r="J285" s="402"/>
      <c r="K285" s="402"/>
      <c r="L285" s="403"/>
      <c r="M285" s="8"/>
      <c r="N285" s="13"/>
      <c r="O285" s="421"/>
      <c r="P285" s="422"/>
      <c r="Q285" s="423"/>
      <c r="R285" s="23"/>
      <c r="S285" s="74"/>
      <c r="T285" s="75"/>
      <c r="U285" s="428"/>
      <c r="V285" s="429"/>
      <c r="W285" s="426"/>
    </row>
    <row r="286" spans="1:23" ht="20.100000000000001" customHeight="1" x14ac:dyDescent="0.15">
      <c r="A286" s="206">
        <f>IF(OR(AND(M286="○",N286="○",OR(R286="",S286="")),AND(M286="○", ISBLANK(U286))), 1001, 0)</f>
        <v>0</v>
      </c>
      <c r="B286" s="204"/>
      <c r="C286" s="226"/>
      <c r="D286" s="415">
        <f t="shared" si="1"/>
        <v>224</v>
      </c>
      <c r="E286" s="400"/>
      <c r="F286" s="427"/>
      <c r="G286" s="401" t="s">
        <v>197</v>
      </c>
      <c r="H286" s="402"/>
      <c r="I286" s="402"/>
      <c r="J286" s="402"/>
      <c r="K286" s="402"/>
      <c r="L286" s="403"/>
      <c r="M286" s="8"/>
      <c r="N286" s="13"/>
      <c r="O286" s="421"/>
      <c r="P286" s="422"/>
      <c r="Q286" s="423"/>
      <c r="R286" s="18"/>
      <c r="S286" s="79"/>
      <c r="T286" s="80"/>
      <c r="U286" s="60"/>
      <c r="V286" s="61"/>
      <c r="W286" s="426"/>
    </row>
    <row r="287" spans="1:23" ht="20.100000000000001" customHeight="1" x14ac:dyDescent="0.15">
      <c r="A287" s="206"/>
      <c r="B287" s="204"/>
      <c r="C287" s="226"/>
      <c r="D287" s="415">
        <f t="shared" si="1"/>
        <v>225</v>
      </c>
      <c r="E287" s="400"/>
      <c r="F287" s="401" t="s">
        <v>199</v>
      </c>
      <c r="G287" s="402"/>
      <c r="H287" s="402"/>
      <c r="I287" s="402"/>
      <c r="J287" s="402"/>
      <c r="K287" s="402"/>
      <c r="L287" s="403"/>
      <c r="M287" s="13"/>
      <c r="N287" s="430"/>
      <c r="O287" s="431"/>
      <c r="P287" s="432"/>
      <c r="Q287" s="433"/>
      <c r="R287" s="434"/>
      <c r="S287" s="435"/>
      <c r="T287" s="436"/>
      <c r="U287" s="435"/>
      <c r="V287" s="437"/>
      <c r="W287" s="426"/>
    </row>
    <row r="288" spans="1:23" ht="20.100000000000001" customHeight="1" x14ac:dyDescent="0.15">
      <c r="A288" s="206"/>
      <c r="B288" s="204"/>
      <c r="C288" s="226"/>
      <c r="D288" s="415">
        <f t="shared" si="1"/>
        <v>226</v>
      </c>
      <c r="E288" s="400"/>
      <c r="F288" s="401" t="s">
        <v>200</v>
      </c>
      <c r="G288" s="402"/>
      <c r="H288" s="402"/>
      <c r="I288" s="402"/>
      <c r="J288" s="402"/>
      <c r="K288" s="402"/>
      <c r="L288" s="403"/>
      <c r="M288" s="13"/>
      <c r="N288" s="438"/>
      <c r="O288" s="431"/>
      <c r="P288" s="432"/>
      <c r="Q288" s="433"/>
      <c r="R288" s="439"/>
      <c r="S288" s="428"/>
      <c r="T288" s="440"/>
      <c r="U288" s="428"/>
      <c r="V288" s="429"/>
      <c r="W288" s="426"/>
    </row>
    <row r="289" spans="1:23" ht="20.100000000000001" customHeight="1" x14ac:dyDescent="0.15">
      <c r="A289" s="206">
        <f>IF(AND(M289="○", ISBLANK(U289)), 1001, 0)</f>
        <v>0</v>
      </c>
      <c r="B289" s="204"/>
      <c r="C289" s="226"/>
      <c r="D289" s="415">
        <f t="shared" si="1"/>
        <v>227</v>
      </c>
      <c r="E289" s="441"/>
      <c r="F289" s="410" t="s">
        <v>220</v>
      </c>
      <c r="G289" s="411"/>
      <c r="H289" s="411"/>
      <c r="I289" s="411"/>
      <c r="J289" s="411"/>
      <c r="K289" s="411"/>
      <c r="L289" s="412"/>
      <c r="M289" s="13"/>
      <c r="N289" s="442"/>
      <c r="O289" s="431"/>
      <c r="P289" s="432"/>
      <c r="Q289" s="433"/>
      <c r="R289" s="443"/>
      <c r="S289" s="444"/>
      <c r="T289" s="445"/>
      <c r="U289" s="62"/>
      <c r="V289" s="63"/>
      <c r="W289" s="426"/>
    </row>
    <row r="290" spans="1:23" ht="20.100000000000001" customHeight="1" x14ac:dyDescent="0.15">
      <c r="A290" s="206">
        <f>IF(AND(M290="○",N290="○",OR(R290="",S290="")), 1001, 0)</f>
        <v>0</v>
      </c>
      <c r="B290" s="204"/>
      <c r="C290" s="226"/>
      <c r="D290" s="446">
        <f t="shared" si="1"/>
        <v>228</v>
      </c>
      <c r="E290" s="447" t="s">
        <v>78</v>
      </c>
      <c r="F290" s="448"/>
      <c r="G290" s="448"/>
      <c r="H290" s="448"/>
      <c r="I290" s="448"/>
      <c r="J290" s="448"/>
      <c r="K290" s="448"/>
      <c r="L290" s="449"/>
      <c r="M290" s="14"/>
      <c r="N290" s="9"/>
      <c r="O290" s="396" t="s">
        <v>211</v>
      </c>
      <c r="P290" s="397"/>
      <c r="Q290" s="398"/>
      <c r="R290" s="22"/>
      <c r="S290" s="84"/>
      <c r="T290" s="85"/>
      <c r="U290" s="450"/>
      <c r="V290" s="451"/>
      <c r="W290" s="426"/>
    </row>
    <row r="291" spans="1:23" ht="20.100000000000001" customHeight="1" x14ac:dyDescent="0.15">
      <c r="A291" s="206">
        <f>IF(AND(M291="○",N291="○",OR(R291="",S291="")), 1001, 0)</f>
        <v>0</v>
      </c>
      <c r="B291" s="204"/>
      <c r="C291" s="226"/>
      <c r="D291" s="413">
        <f t="shared" si="1"/>
        <v>229</v>
      </c>
      <c r="E291" s="420" t="s">
        <v>201</v>
      </c>
      <c r="F291" s="452" t="s">
        <v>79</v>
      </c>
      <c r="G291" s="453"/>
      <c r="H291" s="453"/>
      <c r="I291" s="453"/>
      <c r="J291" s="453"/>
      <c r="K291" s="453"/>
      <c r="L291" s="454"/>
      <c r="M291" s="4"/>
      <c r="N291" s="10"/>
      <c r="O291" s="455" t="s">
        <v>214</v>
      </c>
      <c r="P291" s="456"/>
      <c r="Q291" s="457"/>
      <c r="R291" s="17"/>
      <c r="S291" s="86"/>
      <c r="T291" s="137"/>
      <c r="U291" s="458"/>
      <c r="V291" s="459"/>
      <c r="W291" s="426"/>
    </row>
    <row r="292" spans="1:23" ht="20.100000000000001" customHeight="1" x14ac:dyDescent="0.15">
      <c r="A292" s="206">
        <f>IF(AND(M292="○",N292="○",OR(R292="",S292="")), 1001, 0)</f>
        <v>0</v>
      </c>
      <c r="B292" s="204"/>
      <c r="C292" s="226"/>
      <c r="D292" s="399">
        <f t="shared" si="1"/>
        <v>230</v>
      </c>
      <c r="E292" s="427"/>
      <c r="F292" s="460" t="s">
        <v>72</v>
      </c>
      <c r="G292" s="461"/>
      <c r="H292" s="461"/>
      <c r="I292" s="461"/>
      <c r="J292" s="461"/>
      <c r="K292" s="461"/>
      <c r="L292" s="462"/>
      <c r="M292" s="5"/>
      <c r="N292" s="12"/>
      <c r="O292" s="404" t="s">
        <v>213</v>
      </c>
      <c r="P292" s="405"/>
      <c r="Q292" s="406"/>
      <c r="R292" s="23"/>
      <c r="S292" s="74"/>
      <c r="T292" s="145"/>
      <c r="U292" s="463"/>
      <c r="V292" s="464"/>
      <c r="W292" s="426"/>
    </row>
    <row r="293" spans="1:23" ht="20.100000000000001" customHeight="1" x14ac:dyDescent="0.15">
      <c r="A293" s="206">
        <f>IF(AND(M293="○",N293="○",OR(R293="",S293="")), 1001, 0)</f>
        <v>0</v>
      </c>
      <c r="B293" s="204"/>
      <c r="C293" s="226"/>
      <c r="D293" s="399">
        <f t="shared" si="1"/>
        <v>231</v>
      </c>
      <c r="E293" s="427"/>
      <c r="F293" s="465" t="s">
        <v>80</v>
      </c>
      <c r="G293" s="460" t="s">
        <v>20</v>
      </c>
      <c r="H293" s="461"/>
      <c r="I293" s="461"/>
      <c r="J293" s="461"/>
      <c r="K293" s="461"/>
      <c r="L293" s="462"/>
      <c r="M293" s="5"/>
      <c r="N293" s="12"/>
      <c r="O293" s="466" t="s">
        <v>212</v>
      </c>
      <c r="P293" s="467"/>
      <c r="Q293" s="468"/>
      <c r="R293" s="144"/>
      <c r="S293" s="146"/>
      <c r="T293" s="147"/>
      <c r="U293" s="463"/>
      <c r="V293" s="464"/>
      <c r="W293" s="426"/>
    </row>
    <row r="294" spans="1:23" ht="20.100000000000001" customHeight="1" x14ac:dyDescent="0.15">
      <c r="A294" s="206">
        <f>IF(AND(M294="○",N294="○",OR(R293="",S293="")), 1001, 0)</f>
        <v>0</v>
      </c>
      <c r="B294" s="204"/>
      <c r="C294" s="226"/>
      <c r="D294" s="399">
        <f t="shared" si="1"/>
        <v>232</v>
      </c>
      <c r="E294" s="427"/>
      <c r="F294" s="427"/>
      <c r="G294" s="460" t="s">
        <v>21</v>
      </c>
      <c r="H294" s="461"/>
      <c r="I294" s="461"/>
      <c r="J294" s="461"/>
      <c r="K294" s="461"/>
      <c r="L294" s="462"/>
      <c r="M294" s="5"/>
      <c r="N294" s="12"/>
      <c r="O294" s="421"/>
      <c r="P294" s="422"/>
      <c r="Q294" s="423"/>
      <c r="R294" s="77"/>
      <c r="S294" s="148"/>
      <c r="T294" s="149"/>
      <c r="U294" s="463"/>
      <c r="V294" s="464"/>
      <c r="W294" s="426"/>
    </row>
    <row r="295" spans="1:23" ht="20.100000000000001" customHeight="1" x14ac:dyDescent="0.15">
      <c r="A295" s="206">
        <f>IF(AND(M295="○",N295="○",OR(R293="",S293="")), 1001, 0)</f>
        <v>0</v>
      </c>
      <c r="B295" s="204"/>
      <c r="C295" s="226"/>
      <c r="D295" s="399">
        <f t="shared" si="1"/>
        <v>233</v>
      </c>
      <c r="E295" s="427"/>
      <c r="F295" s="427"/>
      <c r="G295" s="460" t="s">
        <v>22</v>
      </c>
      <c r="H295" s="461"/>
      <c r="I295" s="461"/>
      <c r="J295" s="461"/>
      <c r="K295" s="461"/>
      <c r="L295" s="462"/>
      <c r="M295" s="5"/>
      <c r="N295" s="12"/>
      <c r="O295" s="421"/>
      <c r="P295" s="422"/>
      <c r="Q295" s="423"/>
      <c r="R295" s="77"/>
      <c r="S295" s="148"/>
      <c r="T295" s="149"/>
      <c r="U295" s="463"/>
      <c r="V295" s="464"/>
      <c r="W295" s="426"/>
    </row>
    <row r="296" spans="1:23" ht="20.100000000000001" customHeight="1" x14ac:dyDescent="0.15">
      <c r="A296" s="206">
        <f>IF(AND(M296="○",N296="○",OR(R293="",S293="")), 1001, 0)</f>
        <v>0</v>
      </c>
      <c r="B296" s="204"/>
      <c r="C296" s="226"/>
      <c r="D296" s="399">
        <f t="shared" si="1"/>
        <v>234</v>
      </c>
      <c r="E296" s="427"/>
      <c r="F296" s="427"/>
      <c r="G296" s="460" t="s">
        <v>23</v>
      </c>
      <c r="H296" s="461"/>
      <c r="I296" s="461"/>
      <c r="J296" s="461"/>
      <c r="K296" s="461"/>
      <c r="L296" s="462"/>
      <c r="M296" s="5"/>
      <c r="N296" s="12"/>
      <c r="O296" s="421"/>
      <c r="P296" s="422"/>
      <c r="Q296" s="423"/>
      <c r="R296" s="77"/>
      <c r="S296" s="148"/>
      <c r="T296" s="149"/>
      <c r="U296" s="463"/>
      <c r="V296" s="464"/>
      <c r="W296" s="426"/>
    </row>
    <row r="297" spans="1:23" ht="20.100000000000001" customHeight="1" x14ac:dyDescent="0.15">
      <c r="A297" s="206">
        <f>IF(AND(M297="○",N297="○",OR(R293="",S293="")), 1001, 0)</f>
        <v>0</v>
      </c>
      <c r="B297" s="204"/>
      <c r="C297" s="226"/>
      <c r="D297" s="399">
        <f t="shared" si="1"/>
        <v>235</v>
      </c>
      <c r="E297" s="427"/>
      <c r="F297" s="427"/>
      <c r="G297" s="460" t="s">
        <v>81</v>
      </c>
      <c r="H297" s="461"/>
      <c r="I297" s="461"/>
      <c r="J297" s="461"/>
      <c r="K297" s="461"/>
      <c r="L297" s="462"/>
      <c r="M297" s="5"/>
      <c r="N297" s="12"/>
      <c r="O297" s="421"/>
      <c r="P297" s="422"/>
      <c r="Q297" s="423"/>
      <c r="R297" s="77"/>
      <c r="S297" s="148"/>
      <c r="T297" s="149"/>
      <c r="U297" s="463"/>
      <c r="V297" s="464"/>
      <c r="W297" s="426"/>
    </row>
    <row r="298" spans="1:23" ht="20.100000000000001" customHeight="1" x14ac:dyDescent="0.15">
      <c r="A298" s="206">
        <f>IF(AND(M298="○",N298="○",OR(R293="",S293="")), 1001, 0)</f>
        <v>0</v>
      </c>
      <c r="B298" s="204"/>
      <c r="C298" s="226"/>
      <c r="D298" s="399">
        <f t="shared" si="1"/>
        <v>236</v>
      </c>
      <c r="E298" s="427"/>
      <c r="F298" s="427"/>
      <c r="G298" s="460" t="s">
        <v>24</v>
      </c>
      <c r="H298" s="461"/>
      <c r="I298" s="461"/>
      <c r="J298" s="461"/>
      <c r="K298" s="461"/>
      <c r="L298" s="462"/>
      <c r="M298" s="5"/>
      <c r="N298" s="12"/>
      <c r="O298" s="421"/>
      <c r="P298" s="422"/>
      <c r="Q298" s="423"/>
      <c r="R298" s="77"/>
      <c r="S298" s="148"/>
      <c r="T298" s="149"/>
      <c r="U298" s="463"/>
      <c r="V298" s="464"/>
      <c r="W298" s="426"/>
    </row>
    <row r="299" spans="1:23" ht="20.100000000000001" customHeight="1" x14ac:dyDescent="0.15">
      <c r="A299" s="206">
        <f>IF(AND(M299="○",N299="○",OR(R293="",S293="")), 1001, 0)</f>
        <v>0</v>
      </c>
      <c r="B299" s="204"/>
      <c r="C299" s="226"/>
      <c r="D299" s="399">
        <f t="shared" si="1"/>
        <v>237</v>
      </c>
      <c r="E299" s="427"/>
      <c r="F299" s="427"/>
      <c r="G299" s="460" t="s">
        <v>25</v>
      </c>
      <c r="H299" s="461"/>
      <c r="I299" s="461"/>
      <c r="J299" s="461"/>
      <c r="K299" s="461"/>
      <c r="L299" s="462"/>
      <c r="M299" s="5"/>
      <c r="N299" s="12"/>
      <c r="O299" s="421"/>
      <c r="P299" s="422"/>
      <c r="Q299" s="423"/>
      <c r="R299" s="77"/>
      <c r="S299" s="148"/>
      <c r="T299" s="149"/>
      <c r="U299" s="463"/>
      <c r="V299" s="464"/>
      <c r="W299" s="426"/>
    </row>
    <row r="300" spans="1:23" ht="20.100000000000001" customHeight="1" x14ac:dyDescent="0.15">
      <c r="A300" s="206">
        <f>IF(AND(M300="○",N300="○",OR(R293="",S293="")), 1001, 0)</f>
        <v>0</v>
      </c>
      <c r="B300" s="204"/>
      <c r="C300" s="469"/>
      <c r="D300" s="408">
        <f t="shared" si="1"/>
        <v>238</v>
      </c>
      <c r="E300" s="470"/>
      <c r="F300" s="470"/>
      <c r="G300" s="471" t="s">
        <v>27</v>
      </c>
      <c r="H300" s="472"/>
      <c r="I300" s="472"/>
      <c r="J300" s="472"/>
      <c r="K300" s="472"/>
      <c r="L300" s="473"/>
      <c r="M300" s="6"/>
      <c r="N300" s="11"/>
      <c r="O300" s="474"/>
      <c r="P300" s="475"/>
      <c r="Q300" s="476"/>
      <c r="R300" s="78"/>
      <c r="S300" s="150"/>
      <c r="T300" s="151"/>
      <c r="U300" s="477"/>
      <c r="V300" s="478"/>
      <c r="W300" s="426"/>
    </row>
    <row r="301" spans="1:23" ht="20.100000000000001" customHeight="1" x14ac:dyDescent="0.15">
      <c r="A301" s="206">
        <f>IF(AND(M301="○", ISBLANK(U301)), 1001, 0)</f>
        <v>0</v>
      </c>
      <c r="B301" s="204"/>
      <c r="C301" s="226"/>
      <c r="D301" s="479">
        <f t="shared" si="1"/>
        <v>239</v>
      </c>
      <c r="E301" s="480" t="s">
        <v>258</v>
      </c>
      <c r="F301" s="448"/>
      <c r="G301" s="448"/>
      <c r="H301" s="448"/>
      <c r="I301" s="448"/>
      <c r="J301" s="448"/>
      <c r="K301" s="448"/>
      <c r="L301" s="448"/>
      <c r="M301" s="26"/>
      <c r="N301" s="481"/>
      <c r="O301" s="482"/>
      <c r="P301" s="482"/>
      <c r="Q301" s="482"/>
      <c r="R301" s="483"/>
      <c r="S301" s="484"/>
      <c r="T301" s="484"/>
      <c r="U301" s="44"/>
      <c r="V301" s="45"/>
      <c r="W301" s="225"/>
    </row>
    <row r="302" spans="1:23" ht="20.100000000000001" customHeight="1" x14ac:dyDescent="0.15">
      <c r="A302" s="206"/>
      <c r="B302" s="204"/>
      <c r="C302" s="226"/>
      <c r="D302" s="264" t="s">
        <v>13</v>
      </c>
      <c r="E302" s="230" t="s">
        <v>82</v>
      </c>
      <c r="F302" s="235"/>
      <c r="G302" s="235"/>
      <c r="H302" s="235"/>
      <c r="I302" s="235"/>
      <c r="J302" s="235"/>
      <c r="K302" s="235"/>
      <c r="L302" s="485"/>
      <c r="M302" s="235"/>
      <c r="N302" s="235"/>
      <c r="O302" s="235"/>
      <c r="P302" s="235"/>
      <c r="Q302" s="235"/>
      <c r="R302" s="235"/>
      <c r="S302" s="235"/>
      <c r="T302" s="235"/>
      <c r="U302" s="235"/>
      <c r="V302" s="235"/>
      <c r="W302" s="225"/>
    </row>
    <row r="303" spans="1:23" ht="20.100000000000001" customHeight="1" x14ac:dyDescent="0.15">
      <c r="A303" s="206"/>
      <c r="B303" s="204"/>
      <c r="C303" s="220"/>
      <c r="D303" s="264"/>
      <c r="E303" s="235"/>
      <c r="F303" s="235"/>
      <c r="G303" s="235"/>
      <c r="H303" s="235"/>
      <c r="I303" s="235"/>
      <c r="J303" s="235"/>
      <c r="K303" s="235"/>
      <c r="L303" s="235"/>
      <c r="M303" s="235"/>
      <c r="N303" s="235"/>
      <c r="O303" s="235"/>
      <c r="P303" s="235"/>
      <c r="Q303" s="235"/>
      <c r="R303" s="235"/>
      <c r="S303" s="235"/>
      <c r="T303" s="235"/>
      <c r="U303" s="235"/>
      <c r="V303" s="235"/>
      <c r="W303" s="225"/>
    </row>
    <row r="304" spans="1:23" ht="20.100000000000001" customHeight="1" x14ac:dyDescent="0.15">
      <c r="A304" s="206"/>
      <c r="B304" s="204"/>
      <c r="C304" s="237"/>
      <c r="D304" s="238"/>
      <c r="E304" s="238"/>
      <c r="F304" s="238"/>
      <c r="G304" s="238"/>
      <c r="H304" s="238"/>
      <c r="I304" s="238"/>
      <c r="J304" s="238"/>
      <c r="K304" s="238"/>
      <c r="L304" s="238"/>
      <c r="M304" s="238"/>
      <c r="N304" s="238"/>
      <c r="O304" s="238"/>
      <c r="P304" s="239"/>
      <c r="Q304" s="239"/>
      <c r="R304" s="239"/>
      <c r="S304" s="486"/>
      <c r="T304" s="239"/>
      <c r="U304" s="249"/>
      <c r="V304" s="239"/>
      <c r="W304" s="240"/>
    </row>
    <row r="305" spans="1:24" ht="20.100000000000001" customHeight="1" x14ac:dyDescent="0.15">
      <c r="A305" s="206"/>
      <c r="B305" s="204"/>
      <c r="C305" s="224"/>
      <c r="D305" s="224"/>
      <c r="E305" s="224"/>
      <c r="F305" s="224"/>
      <c r="G305" s="224"/>
      <c r="H305" s="224"/>
      <c r="I305" s="224"/>
      <c r="J305" s="224"/>
      <c r="K305" s="224"/>
      <c r="L305" s="224"/>
      <c r="M305" s="224"/>
      <c r="N305" s="224"/>
      <c r="O305" s="224"/>
      <c r="P305" s="235"/>
      <c r="Q305" s="235"/>
      <c r="R305" s="235"/>
      <c r="S305" s="485"/>
      <c r="T305" s="235"/>
      <c r="U305" s="250"/>
      <c r="V305" s="235"/>
      <c r="W305" s="224"/>
    </row>
    <row r="306" spans="1:24" ht="20.100000000000001" customHeight="1" x14ac:dyDescent="0.15">
      <c r="A306" s="206"/>
      <c r="B306" s="204"/>
      <c r="C306" s="224"/>
      <c r="D306" s="224"/>
      <c r="E306" s="224"/>
      <c r="F306" s="224"/>
      <c r="G306" s="224"/>
      <c r="H306" s="224"/>
      <c r="I306" s="224"/>
      <c r="J306" s="235"/>
      <c r="K306" s="235"/>
      <c r="L306" s="235"/>
      <c r="M306" s="235"/>
      <c r="N306" s="235"/>
      <c r="O306" s="235"/>
      <c r="P306" s="235"/>
      <c r="Q306" s="235"/>
      <c r="R306" s="235"/>
      <c r="S306" s="235"/>
      <c r="T306" s="235"/>
      <c r="U306" s="235"/>
      <c r="V306" s="235"/>
      <c r="W306" s="224"/>
    </row>
    <row r="307" spans="1:24" ht="20.100000000000001" customHeight="1" x14ac:dyDescent="0.15">
      <c r="A307" s="204"/>
      <c r="B307" s="204"/>
      <c r="C307" s="241" t="s">
        <v>221</v>
      </c>
      <c r="D307" s="242"/>
      <c r="E307" s="242"/>
      <c r="F307" s="242"/>
      <c r="G307" s="242"/>
      <c r="H307" s="243"/>
      <c r="I307" s="487"/>
      <c r="J307" s="311"/>
      <c r="L307" s="488"/>
      <c r="N307" s="489"/>
      <c r="P307" s="490"/>
      <c r="Q307" s="490"/>
      <c r="R307" s="490"/>
      <c r="S307" s="490"/>
      <c r="U307" s="489"/>
    </row>
    <row r="308" spans="1:24" ht="20.100000000000001" customHeight="1" x14ac:dyDescent="0.15">
      <c r="A308" s="204"/>
      <c r="B308" s="204"/>
      <c r="C308" s="220"/>
      <c r="D308" s="221"/>
      <c r="E308" s="221"/>
      <c r="F308" s="221"/>
      <c r="G308" s="221"/>
      <c r="H308" s="221"/>
      <c r="I308" s="221"/>
      <c r="J308" s="221"/>
      <c r="K308" s="377"/>
      <c r="L308" s="377"/>
      <c r="M308" s="377"/>
      <c r="N308" s="222"/>
      <c r="O308" s="222"/>
      <c r="P308" s="491"/>
      <c r="Q308" s="491"/>
      <c r="R308" s="492"/>
      <c r="S308" s="492"/>
      <c r="T308" s="493"/>
      <c r="U308" s="493"/>
      <c r="V308" s="493"/>
      <c r="W308" s="223"/>
      <c r="X308" s="489"/>
    </row>
    <row r="309" spans="1:24" ht="15.75" hidden="1" customHeight="1" x14ac:dyDescent="0.15">
      <c r="A309" s="204"/>
      <c r="B309" s="204"/>
      <c r="C309" s="220"/>
      <c r="D309" s="221"/>
      <c r="E309" s="221"/>
      <c r="F309" s="221"/>
      <c r="G309" s="221"/>
      <c r="H309" s="221"/>
      <c r="I309" s="221"/>
      <c r="J309" s="221"/>
      <c r="K309" s="221"/>
      <c r="L309" s="221"/>
      <c r="M309" s="221"/>
      <c r="N309" s="224"/>
      <c r="O309" s="224"/>
      <c r="P309" s="494"/>
      <c r="Q309" s="494"/>
      <c r="R309" s="290"/>
      <c r="S309" s="290"/>
      <c r="T309" s="495"/>
      <c r="U309" s="495"/>
      <c r="V309" s="495"/>
      <c r="W309" s="225"/>
      <c r="X309" s="489"/>
    </row>
    <row r="310" spans="1:24" ht="80.099999999999994" customHeight="1" x14ac:dyDescent="0.15">
      <c r="A310" s="204"/>
      <c r="B310" s="204"/>
      <c r="C310" s="220"/>
      <c r="D310" s="496" t="str">
        <f>"直前２年間の主な完成業務及び直前２年間に着手した主な未完成業務について入力してください。
発注者が福岡県・県内市町村 ⇒ 九州内 ⇒ 全国　の順に入力してください。官公庁との実績がない場合は、民間・個人との実績を入力してください。
「業種」「元請/下請」欄は、リストから選択してください。
下請の場合は「発注者」の欄には元請業者名を入力し、「件名」の欄には下請件名を入力してください。
「着手年月日」「完了(予定)年月日」欄は年月日を入力してください。" &amp; 日付例</f>
        <v>直前２年間の主な完成業務及び直前２年間に着手した主な未完成業務について入力してください。
発注者が福岡県・県内市町村 ⇒ 九州内 ⇒ 全国　の順に入力してください。官公庁との実績がない場合は、民間・個人との実績を入力してください。
「業種」「元請/下請」欄は、リストから選択してください。
下請の場合は「発注者」の欄には元請業者名を入力し、「件名」の欄には下請件名を入力してください。
「着手年月日」「完了(予定)年月日」欄は年月日を入力してください。例)2023/4/1、R5/4/1</v>
      </c>
      <c r="E310" s="496"/>
      <c r="F310" s="496"/>
      <c r="G310" s="496"/>
      <c r="H310" s="496"/>
      <c r="I310" s="496"/>
      <c r="J310" s="496"/>
      <c r="K310" s="496"/>
      <c r="L310" s="496"/>
      <c r="M310" s="496"/>
      <c r="N310" s="496"/>
      <c r="O310" s="496"/>
      <c r="P310" s="496"/>
      <c r="Q310" s="496"/>
      <c r="R310" s="496"/>
      <c r="S310" s="496"/>
      <c r="T310" s="496"/>
      <c r="U310" s="496"/>
      <c r="V310" s="496"/>
      <c r="W310" s="225"/>
      <c r="X310" s="489"/>
    </row>
    <row r="311" spans="1:24" ht="30" customHeight="1" x14ac:dyDescent="0.15">
      <c r="A311" s="204"/>
      <c r="B311" s="497"/>
      <c r="C311" s="221"/>
      <c r="D311" s="498"/>
      <c r="E311" s="499" t="s">
        <v>96</v>
      </c>
      <c r="F311" s="500"/>
      <c r="G311" s="499" t="s">
        <v>94</v>
      </c>
      <c r="H311" s="501"/>
      <c r="I311" s="501"/>
      <c r="J311" s="501"/>
      <c r="K311" s="500"/>
      <c r="L311" s="502" t="s">
        <v>97</v>
      </c>
      <c r="M311" s="499" t="s">
        <v>98</v>
      </c>
      <c r="N311" s="501"/>
      <c r="O311" s="501"/>
      <c r="P311" s="500"/>
      <c r="Q311" s="503" t="s">
        <v>204</v>
      </c>
      <c r="R311" s="504"/>
      <c r="S311" s="505" t="s">
        <v>205</v>
      </c>
      <c r="T311" s="506"/>
      <c r="U311" s="507" t="s">
        <v>240</v>
      </c>
      <c r="V311" s="508" t="s">
        <v>241</v>
      </c>
      <c r="W311" s="225"/>
      <c r="X311" s="489"/>
    </row>
    <row r="312" spans="1:24" ht="45" customHeight="1" x14ac:dyDescent="0.15">
      <c r="A312" s="204"/>
      <c r="B312" s="236"/>
      <c r="D312" s="509">
        <v>1</v>
      </c>
      <c r="E312" s="109"/>
      <c r="F312" s="111"/>
      <c r="G312" s="109"/>
      <c r="H312" s="110"/>
      <c r="I312" s="110"/>
      <c r="J312" s="110"/>
      <c r="K312" s="111"/>
      <c r="L312" s="27"/>
      <c r="M312" s="112"/>
      <c r="N312" s="113"/>
      <c r="O312" s="113"/>
      <c r="P312" s="114"/>
      <c r="Q312" s="112"/>
      <c r="R312" s="114"/>
      <c r="S312" s="115"/>
      <c r="T312" s="116"/>
      <c r="U312" s="28"/>
      <c r="V312" s="29"/>
      <c r="W312" s="236"/>
    </row>
    <row r="313" spans="1:24" ht="45" customHeight="1" x14ac:dyDescent="0.15">
      <c r="A313" s="204"/>
      <c r="B313" s="236"/>
      <c r="D313" s="510">
        <f>D312+1</f>
        <v>2</v>
      </c>
      <c r="E313" s="117"/>
      <c r="F313" s="118"/>
      <c r="G313" s="117"/>
      <c r="H313" s="119"/>
      <c r="I313" s="119"/>
      <c r="J313" s="119"/>
      <c r="K313" s="118"/>
      <c r="L313" s="30"/>
      <c r="M313" s="120"/>
      <c r="N313" s="121"/>
      <c r="O313" s="121"/>
      <c r="P313" s="122"/>
      <c r="Q313" s="120"/>
      <c r="R313" s="122"/>
      <c r="S313" s="123"/>
      <c r="T313" s="124"/>
      <c r="U313" s="31"/>
      <c r="V313" s="32"/>
      <c r="W313" s="236"/>
    </row>
    <row r="314" spans="1:24" ht="45" customHeight="1" x14ac:dyDescent="0.15">
      <c r="A314" s="204"/>
      <c r="B314" s="236"/>
      <c r="D314" s="510">
        <f>D313+1</f>
        <v>3</v>
      </c>
      <c r="E314" s="117"/>
      <c r="F314" s="118"/>
      <c r="G314" s="117"/>
      <c r="H314" s="119"/>
      <c r="I314" s="119"/>
      <c r="J314" s="119"/>
      <c r="K314" s="118"/>
      <c r="L314" s="30"/>
      <c r="M314" s="120"/>
      <c r="N314" s="121"/>
      <c r="O314" s="121"/>
      <c r="P314" s="122"/>
      <c r="Q314" s="120"/>
      <c r="R314" s="122"/>
      <c r="S314" s="123"/>
      <c r="T314" s="124"/>
      <c r="U314" s="31"/>
      <c r="V314" s="32"/>
      <c r="W314" s="236"/>
    </row>
    <row r="315" spans="1:24" ht="45" customHeight="1" x14ac:dyDescent="0.15">
      <c r="A315" s="204"/>
      <c r="B315" s="236"/>
      <c r="D315" s="510">
        <f>D314+1</f>
        <v>4</v>
      </c>
      <c r="E315" s="117"/>
      <c r="F315" s="118"/>
      <c r="G315" s="117"/>
      <c r="H315" s="119"/>
      <c r="I315" s="119"/>
      <c r="J315" s="119"/>
      <c r="K315" s="118"/>
      <c r="L315" s="30"/>
      <c r="M315" s="120"/>
      <c r="N315" s="121"/>
      <c r="O315" s="121"/>
      <c r="P315" s="122"/>
      <c r="Q315" s="120"/>
      <c r="R315" s="122"/>
      <c r="S315" s="123"/>
      <c r="T315" s="124"/>
      <c r="U315" s="31"/>
      <c r="V315" s="32"/>
      <c r="W315" s="236"/>
    </row>
    <row r="316" spans="1:24" ht="45" customHeight="1" x14ac:dyDescent="0.15">
      <c r="A316" s="204"/>
      <c r="B316" s="236"/>
      <c r="D316" s="226">
        <f>D315+1</f>
        <v>5</v>
      </c>
      <c r="E316" s="125"/>
      <c r="F316" s="126"/>
      <c r="G316" s="125"/>
      <c r="H316" s="127"/>
      <c r="I316" s="127"/>
      <c r="J316" s="127"/>
      <c r="K316" s="126"/>
      <c r="L316" s="33"/>
      <c r="M316" s="128"/>
      <c r="N316" s="129"/>
      <c r="O316" s="129"/>
      <c r="P316" s="130"/>
      <c r="Q316" s="128"/>
      <c r="R316" s="130"/>
      <c r="S316" s="165"/>
      <c r="T316" s="166"/>
      <c r="U316" s="34"/>
      <c r="V316" s="35"/>
      <c r="W316" s="236"/>
    </row>
    <row r="317" spans="1:24" ht="20.100000000000001" customHeight="1" x14ac:dyDescent="0.15">
      <c r="A317" s="204"/>
      <c r="B317" s="236"/>
      <c r="D317" s="511"/>
      <c r="W317" s="236"/>
    </row>
    <row r="318" spans="1:24" ht="20.100000000000001" customHeight="1" x14ac:dyDescent="0.15">
      <c r="A318" s="204"/>
      <c r="B318" s="236"/>
      <c r="C318" s="512"/>
      <c r="D318" s="311"/>
      <c r="E318" s="311"/>
      <c r="F318" s="311"/>
      <c r="G318" s="311"/>
      <c r="H318" s="311"/>
      <c r="I318" s="311"/>
      <c r="J318" s="311"/>
      <c r="K318" s="311"/>
      <c r="L318" s="311"/>
      <c r="M318" s="311"/>
      <c r="N318" s="311"/>
      <c r="O318" s="311"/>
      <c r="P318" s="311"/>
      <c r="Q318" s="311"/>
      <c r="R318" s="311"/>
      <c r="S318" s="311"/>
      <c r="T318" s="311"/>
      <c r="U318" s="311"/>
      <c r="V318" s="311"/>
      <c r="W318" s="513"/>
    </row>
    <row r="319" spans="1:24" ht="20.100000000000001" customHeight="1" x14ac:dyDescent="0.15">
      <c r="A319" s="206"/>
      <c r="B319" s="204"/>
      <c r="C319" s="224"/>
      <c r="D319" s="224"/>
      <c r="E319" s="224"/>
      <c r="F319" s="224"/>
      <c r="G319" s="224"/>
      <c r="H319" s="224"/>
      <c r="I319" s="485"/>
      <c r="J319" s="235"/>
      <c r="K319" s="235"/>
      <c r="L319" s="235"/>
      <c r="M319" s="235"/>
      <c r="N319" s="235"/>
      <c r="O319" s="235"/>
      <c r="P319" s="235"/>
      <c r="Q319" s="235"/>
      <c r="R319" s="235"/>
      <c r="S319" s="235"/>
      <c r="T319" s="235"/>
      <c r="U319" s="235"/>
      <c r="V319" s="224"/>
    </row>
    <row r="320" spans="1:24" ht="20.100000000000001" customHeight="1" x14ac:dyDescent="0.15">
      <c r="A320" s="204"/>
      <c r="B320" s="204"/>
      <c r="C320" s="224"/>
      <c r="D320" s="224"/>
      <c r="E320" s="224"/>
      <c r="F320" s="224"/>
      <c r="G320" s="224"/>
      <c r="H320" s="224"/>
      <c r="I320" s="485"/>
      <c r="J320" s="235"/>
      <c r="K320" s="235"/>
      <c r="L320" s="235"/>
      <c r="M320" s="235"/>
      <c r="N320" s="235"/>
      <c r="O320" s="235"/>
      <c r="P320" s="235"/>
      <c r="Q320" s="235"/>
      <c r="R320" s="235"/>
      <c r="S320" s="235"/>
      <c r="T320" s="235"/>
      <c r="U320" s="224"/>
    </row>
    <row r="321" spans="1:23" ht="20.100000000000001" customHeight="1" x14ac:dyDescent="0.15">
      <c r="A321" s="204"/>
      <c r="B321" s="204"/>
      <c r="C321" s="241" t="s">
        <v>229</v>
      </c>
      <c r="D321" s="242"/>
      <c r="E321" s="242"/>
      <c r="F321" s="242"/>
      <c r="G321" s="242"/>
      <c r="H321" s="242"/>
      <c r="I321" s="514"/>
      <c r="K321" s="311"/>
      <c r="V321" s="311"/>
      <c r="W321" s="311"/>
    </row>
    <row r="322" spans="1:23" ht="20.100000000000001" customHeight="1" x14ac:dyDescent="0.15">
      <c r="A322" s="204"/>
      <c r="B322" s="204"/>
      <c r="C322" s="220"/>
      <c r="D322" s="221"/>
      <c r="E322" s="221"/>
      <c r="F322" s="221"/>
      <c r="G322" s="221"/>
      <c r="H322" s="221"/>
      <c r="I322" s="515"/>
      <c r="J322" s="222"/>
      <c r="K322" s="222"/>
      <c r="L322" s="222"/>
      <c r="M322" s="222"/>
      <c r="N322" s="222"/>
      <c r="O322" s="222"/>
      <c r="P322" s="222"/>
      <c r="Q322" s="222"/>
      <c r="R322" s="222"/>
      <c r="S322" s="222"/>
      <c r="T322" s="222"/>
      <c r="U322" s="222"/>
      <c r="V322" s="511"/>
      <c r="W322" s="516"/>
    </row>
    <row r="323" spans="1:23" ht="80.099999999999994" customHeight="1" x14ac:dyDescent="0.15">
      <c r="A323" s="204"/>
      <c r="B323" s="204"/>
      <c r="C323" s="220"/>
      <c r="D323" s="517" t="s">
        <v>273</v>
      </c>
      <c r="E323" s="517"/>
      <c r="F323" s="517"/>
      <c r="G323" s="517"/>
      <c r="H323" s="517"/>
      <c r="I323" s="517"/>
      <c r="J323" s="517"/>
      <c r="K323" s="517"/>
      <c r="L323" s="517"/>
      <c r="M323" s="517"/>
      <c r="N323" s="517"/>
      <c r="O323" s="517"/>
      <c r="P323" s="517"/>
      <c r="Q323" s="517"/>
      <c r="R323" s="517"/>
      <c r="S323" s="517"/>
      <c r="T323" s="517"/>
      <c r="U323" s="517"/>
      <c r="V323" s="517"/>
      <c r="W323" s="236"/>
    </row>
    <row r="324" spans="1:23" ht="30" customHeight="1" x14ac:dyDescent="0.15">
      <c r="A324" s="204"/>
      <c r="B324" s="204"/>
      <c r="C324" s="220"/>
      <c r="D324" s="518"/>
      <c r="E324" s="519" t="s">
        <v>226</v>
      </c>
      <c r="F324" s="519"/>
      <c r="G324" s="519"/>
      <c r="H324" s="519"/>
      <c r="I324" s="519"/>
      <c r="J324" s="519"/>
      <c r="K324" s="519"/>
      <c r="L324" s="520"/>
      <c r="M324" s="521" t="s">
        <v>227</v>
      </c>
      <c r="N324" s="519"/>
      <c r="O324" s="519"/>
      <c r="P324" s="519"/>
      <c r="Q324" s="519"/>
      <c r="R324" s="519"/>
      <c r="S324" s="520"/>
      <c r="T324" s="522" t="s">
        <v>228</v>
      </c>
      <c r="U324" s="523"/>
      <c r="V324" s="524"/>
      <c r="W324" s="236"/>
    </row>
    <row r="325" spans="1:23" ht="20.100000000000001" customHeight="1" x14ac:dyDescent="0.15">
      <c r="A325" s="204"/>
      <c r="B325" s="204"/>
      <c r="C325" s="220"/>
      <c r="D325" s="525">
        <v>1</v>
      </c>
      <c r="E325" s="138"/>
      <c r="F325" s="139"/>
      <c r="G325" s="139"/>
      <c r="H325" s="139"/>
      <c r="I325" s="139"/>
      <c r="J325" s="139"/>
      <c r="K325" s="139"/>
      <c r="L325" s="140"/>
      <c r="M325" s="134"/>
      <c r="N325" s="135"/>
      <c r="O325" s="135"/>
      <c r="P325" s="135"/>
      <c r="Q325" s="135"/>
      <c r="R325" s="135"/>
      <c r="S325" s="136"/>
      <c r="T325" s="131"/>
      <c r="U325" s="132"/>
      <c r="V325" s="133"/>
      <c r="W325" s="236"/>
    </row>
    <row r="326" spans="1:23" ht="20.100000000000001" customHeight="1" x14ac:dyDescent="0.15">
      <c r="A326" s="204"/>
      <c r="B326" s="204"/>
      <c r="C326" s="220"/>
      <c r="D326" s="526">
        <f>D325+1</f>
        <v>2</v>
      </c>
      <c r="E326" s="106"/>
      <c r="F326" s="107"/>
      <c r="G326" s="107"/>
      <c r="H326" s="107"/>
      <c r="I326" s="107"/>
      <c r="J326" s="107"/>
      <c r="K326" s="107"/>
      <c r="L326" s="108"/>
      <c r="M326" s="64"/>
      <c r="N326" s="65"/>
      <c r="O326" s="65"/>
      <c r="P326" s="65"/>
      <c r="Q326" s="65"/>
      <c r="R326" s="65"/>
      <c r="S326" s="66"/>
      <c r="T326" s="67"/>
      <c r="U326" s="68"/>
      <c r="V326" s="69"/>
      <c r="W326" s="236"/>
    </row>
    <row r="327" spans="1:23" ht="20.100000000000001" customHeight="1" x14ac:dyDescent="0.15">
      <c r="A327" s="204"/>
      <c r="B327" s="204"/>
      <c r="C327" s="220"/>
      <c r="D327" s="526">
        <f t="shared" ref="D327:D334" si="2">D326+1</f>
        <v>3</v>
      </c>
      <c r="E327" s="106"/>
      <c r="F327" s="107"/>
      <c r="G327" s="107"/>
      <c r="H327" s="107"/>
      <c r="I327" s="107"/>
      <c r="J327" s="107"/>
      <c r="K327" s="107"/>
      <c r="L327" s="108"/>
      <c r="M327" s="64"/>
      <c r="N327" s="65"/>
      <c r="O327" s="65"/>
      <c r="P327" s="65"/>
      <c r="Q327" s="65"/>
      <c r="R327" s="65"/>
      <c r="S327" s="66"/>
      <c r="T327" s="67"/>
      <c r="U327" s="68"/>
      <c r="V327" s="69"/>
      <c r="W327" s="236"/>
    </row>
    <row r="328" spans="1:23" ht="20.100000000000001" customHeight="1" x14ac:dyDescent="0.15">
      <c r="A328" s="204"/>
      <c r="B328" s="204"/>
      <c r="C328" s="220"/>
      <c r="D328" s="526">
        <f t="shared" si="2"/>
        <v>4</v>
      </c>
      <c r="E328" s="106"/>
      <c r="F328" s="107"/>
      <c r="G328" s="107"/>
      <c r="H328" s="107"/>
      <c r="I328" s="107"/>
      <c r="J328" s="107"/>
      <c r="K328" s="107"/>
      <c r="L328" s="108"/>
      <c r="M328" s="64"/>
      <c r="N328" s="65"/>
      <c r="O328" s="65"/>
      <c r="P328" s="65"/>
      <c r="Q328" s="65"/>
      <c r="R328" s="65"/>
      <c r="S328" s="66"/>
      <c r="T328" s="67"/>
      <c r="U328" s="68"/>
      <c r="V328" s="69"/>
      <c r="W328" s="236"/>
    </row>
    <row r="329" spans="1:23" ht="20.100000000000001" customHeight="1" x14ac:dyDescent="0.15">
      <c r="A329" s="204"/>
      <c r="B329" s="204"/>
      <c r="C329" s="220"/>
      <c r="D329" s="526">
        <f t="shared" si="2"/>
        <v>5</v>
      </c>
      <c r="E329" s="106"/>
      <c r="F329" s="107"/>
      <c r="G329" s="107"/>
      <c r="H329" s="107"/>
      <c r="I329" s="107"/>
      <c r="J329" s="107"/>
      <c r="K329" s="107"/>
      <c r="L329" s="108"/>
      <c r="M329" s="64"/>
      <c r="N329" s="65"/>
      <c r="O329" s="65"/>
      <c r="P329" s="65"/>
      <c r="Q329" s="65"/>
      <c r="R329" s="65"/>
      <c r="S329" s="66"/>
      <c r="T329" s="67"/>
      <c r="U329" s="68"/>
      <c r="V329" s="69"/>
      <c r="W329" s="236"/>
    </row>
    <row r="330" spans="1:23" ht="20.100000000000001" customHeight="1" x14ac:dyDescent="0.15">
      <c r="A330" s="204"/>
      <c r="B330" s="204"/>
      <c r="C330" s="220"/>
      <c r="D330" s="526">
        <f t="shared" si="2"/>
        <v>6</v>
      </c>
      <c r="E330" s="106"/>
      <c r="F330" s="107"/>
      <c r="G330" s="107"/>
      <c r="H330" s="107"/>
      <c r="I330" s="107"/>
      <c r="J330" s="107"/>
      <c r="K330" s="107"/>
      <c r="L330" s="108"/>
      <c r="M330" s="64"/>
      <c r="N330" s="65"/>
      <c r="O330" s="65"/>
      <c r="P330" s="65"/>
      <c r="Q330" s="65"/>
      <c r="R330" s="65"/>
      <c r="S330" s="66"/>
      <c r="T330" s="67"/>
      <c r="U330" s="68"/>
      <c r="V330" s="69"/>
      <c r="W330" s="236"/>
    </row>
    <row r="331" spans="1:23" ht="20.100000000000001" customHeight="1" x14ac:dyDescent="0.15">
      <c r="A331" s="204"/>
      <c r="B331" s="204"/>
      <c r="C331" s="220"/>
      <c r="D331" s="526">
        <f t="shared" si="2"/>
        <v>7</v>
      </c>
      <c r="E331" s="106"/>
      <c r="F331" s="107"/>
      <c r="G331" s="107"/>
      <c r="H331" s="107"/>
      <c r="I331" s="107"/>
      <c r="J331" s="107"/>
      <c r="K331" s="107"/>
      <c r="L331" s="108"/>
      <c r="M331" s="64"/>
      <c r="N331" s="65"/>
      <c r="O331" s="65"/>
      <c r="P331" s="65"/>
      <c r="Q331" s="65"/>
      <c r="R331" s="65"/>
      <c r="S331" s="66"/>
      <c r="T331" s="67"/>
      <c r="U331" s="68"/>
      <c r="V331" s="69"/>
      <c r="W331" s="236"/>
    </row>
    <row r="332" spans="1:23" ht="20.100000000000001" customHeight="1" x14ac:dyDescent="0.15">
      <c r="A332" s="204"/>
      <c r="B332" s="204"/>
      <c r="C332" s="220"/>
      <c r="D332" s="526">
        <f t="shared" si="2"/>
        <v>8</v>
      </c>
      <c r="E332" s="106"/>
      <c r="F332" s="107"/>
      <c r="G332" s="107"/>
      <c r="H332" s="107"/>
      <c r="I332" s="107"/>
      <c r="J332" s="107"/>
      <c r="K332" s="107"/>
      <c r="L332" s="108"/>
      <c r="M332" s="64"/>
      <c r="N332" s="65"/>
      <c r="O332" s="65"/>
      <c r="P332" s="65"/>
      <c r="Q332" s="65"/>
      <c r="R332" s="65"/>
      <c r="S332" s="66"/>
      <c r="T332" s="67"/>
      <c r="U332" s="68"/>
      <c r="V332" s="69"/>
      <c r="W332" s="236"/>
    </row>
    <row r="333" spans="1:23" ht="20.100000000000001" customHeight="1" x14ac:dyDescent="0.15">
      <c r="A333" s="204"/>
      <c r="B333" s="204"/>
      <c r="C333" s="220"/>
      <c r="D333" s="526">
        <f t="shared" si="2"/>
        <v>9</v>
      </c>
      <c r="E333" s="106"/>
      <c r="F333" s="107"/>
      <c r="G333" s="107"/>
      <c r="H333" s="107"/>
      <c r="I333" s="107"/>
      <c r="J333" s="107"/>
      <c r="K333" s="107"/>
      <c r="L333" s="108"/>
      <c r="M333" s="64"/>
      <c r="N333" s="65"/>
      <c r="O333" s="65"/>
      <c r="P333" s="65"/>
      <c r="Q333" s="65"/>
      <c r="R333" s="65"/>
      <c r="S333" s="66"/>
      <c r="T333" s="67"/>
      <c r="U333" s="68"/>
      <c r="V333" s="69"/>
      <c r="W333" s="236"/>
    </row>
    <row r="334" spans="1:23" ht="20.100000000000001" customHeight="1" x14ac:dyDescent="0.15">
      <c r="A334" s="204"/>
      <c r="B334" s="204"/>
      <c r="C334" s="220"/>
      <c r="D334" s="526">
        <f t="shared" si="2"/>
        <v>10</v>
      </c>
      <c r="E334" s="106"/>
      <c r="F334" s="107"/>
      <c r="G334" s="107"/>
      <c r="H334" s="107"/>
      <c r="I334" s="107"/>
      <c r="J334" s="107"/>
      <c r="K334" s="107"/>
      <c r="L334" s="108"/>
      <c r="M334" s="64"/>
      <c r="N334" s="65"/>
      <c r="O334" s="65"/>
      <c r="P334" s="65"/>
      <c r="Q334" s="65"/>
      <c r="R334" s="65"/>
      <c r="S334" s="66"/>
      <c r="T334" s="67"/>
      <c r="U334" s="68"/>
      <c r="V334" s="69"/>
      <c r="W334" s="236"/>
    </row>
    <row r="335" spans="1:23" ht="20.100000000000001" customHeight="1" x14ac:dyDescent="0.15">
      <c r="A335" s="204"/>
      <c r="B335" s="204"/>
      <c r="C335" s="220"/>
      <c r="D335" s="527">
        <f>D334+1</f>
        <v>11</v>
      </c>
      <c r="E335" s="141"/>
      <c r="F335" s="142"/>
      <c r="G335" s="142"/>
      <c r="H335" s="142"/>
      <c r="I335" s="142"/>
      <c r="J335" s="142"/>
      <c r="K335" s="142"/>
      <c r="L335" s="143"/>
      <c r="M335" s="103"/>
      <c r="N335" s="104"/>
      <c r="O335" s="104"/>
      <c r="P335" s="104"/>
      <c r="Q335" s="104"/>
      <c r="R335" s="104"/>
      <c r="S335" s="105"/>
      <c r="T335" s="100"/>
      <c r="U335" s="101"/>
      <c r="V335" s="102"/>
      <c r="W335" s="236"/>
    </row>
    <row r="336" spans="1:23" ht="20.100000000000001" customHeight="1" x14ac:dyDescent="0.15">
      <c r="A336" s="204"/>
      <c r="B336" s="204"/>
      <c r="C336" s="220"/>
      <c r="U336" s="224"/>
      <c r="W336" s="236"/>
    </row>
    <row r="337" spans="1:23" ht="20.100000000000001" customHeight="1" x14ac:dyDescent="0.15">
      <c r="A337" s="204"/>
      <c r="B337" s="204"/>
      <c r="C337" s="237"/>
      <c r="D337" s="238"/>
      <c r="E337" s="238"/>
      <c r="F337" s="238"/>
      <c r="G337" s="238"/>
      <c r="H337" s="238"/>
      <c r="I337" s="238"/>
      <c r="J337" s="238"/>
      <c r="K337" s="238"/>
      <c r="L337" s="238"/>
      <c r="M337" s="528"/>
      <c r="N337" s="238"/>
      <c r="O337" s="529"/>
      <c r="P337" s="530"/>
      <c r="Q337" s="530"/>
      <c r="R337" s="530"/>
      <c r="S337" s="531"/>
      <c r="T337" s="239"/>
      <c r="U337" s="238"/>
      <c r="V337" s="311"/>
      <c r="W337" s="513"/>
    </row>
    <row r="338" spans="1:23" ht="20.100000000000001" customHeight="1" x14ac:dyDescent="0.15">
      <c r="A338" s="204"/>
      <c r="B338" s="204"/>
      <c r="C338" s="224"/>
      <c r="D338" s="224"/>
      <c r="E338" s="224"/>
      <c r="F338" s="224"/>
      <c r="G338" s="224"/>
      <c r="H338" s="224"/>
      <c r="I338" s="485"/>
      <c r="J338" s="235"/>
      <c r="K338" s="235"/>
      <c r="L338" s="235"/>
      <c r="M338" s="235"/>
      <c r="N338" s="235"/>
      <c r="O338" s="235"/>
      <c r="P338" s="235"/>
      <c r="Q338" s="235"/>
      <c r="R338" s="235"/>
      <c r="S338" s="235"/>
      <c r="T338" s="235"/>
      <c r="U338" s="235"/>
    </row>
    <row r="339" spans="1:23" ht="20.100000000000001" customHeight="1" x14ac:dyDescent="0.15">
      <c r="A339" s="206"/>
      <c r="B339" s="204"/>
      <c r="C339" s="224"/>
      <c r="D339" s="224"/>
      <c r="E339" s="224"/>
      <c r="F339" s="224"/>
      <c r="G339" s="224"/>
      <c r="H339" s="224"/>
      <c r="I339" s="485"/>
      <c r="J339" s="235"/>
      <c r="K339" s="235"/>
      <c r="L339" s="235"/>
      <c r="M339" s="235"/>
      <c r="N339" s="235"/>
      <c r="O339" s="235"/>
      <c r="P339" s="235"/>
      <c r="Q339" s="235"/>
      <c r="R339" s="235"/>
      <c r="S339" s="235"/>
      <c r="T339" s="235"/>
      <c r="U339" s="235"/>
      <c r="V339" s="224"/>
    </row>
    <row r="340" spans="1:23" ht="20.100000000000001" customHeight="1" x14ac:dyDescent="0.15">
      <c r="A340" s="206"/>
      <c r="B340" s="204"/>
      <c r="C340" s="241" t="s">
        <v>65</v>
      </c>
      <c r="D340" s="242"/>
      <c r="E340" s="242"/>
      <c r="F340" s="242"/>
      <c r="G340" s="242"/>
      <c r="H340" s="243"/>
      <c r="I340" s="258"/>
    </row>
    <row r="341" spans="1:23" ht="20.100000000000001" customHeight="1" x14ac:dyDescent="0.15">
      <c r="A341" s="206"/>
      <c r="B341" s="204"/>
      <c r="C341" s="220"/>
      <c r="D341" s="221"/>
      <c r="E341" s="221"/>
      <c r="F341" s="221"/>
      <c r="G341" s="221"/>
      <c r="H341" s="221"/>
      <c r="I341" s="253"/>
      <c r="J341" s="222"/>
      <c r="K341" s="222"/>
      <c r="L341" s="222"/>
      <c r="M341" s="222"/>
      <c r="N341" s="222"/>
      <c r="O341" s="222"/>
      <c r="P341" s="222"/>
      <c r="Q341" s="222"/>
      <c r="R341" s="222"/>
      <c r="S341" s="222"/>
      <c r="T341" s="222"/>
      <c r="U341" s="222"/>
      <c r="V341" s="222"/>
      <c r="W341" s="516"/>
    </row>
    <row r="342" spans="1:23" ht="20.100000000000001" customHeight="1" x14ac:dyDescent="0.15">
      <c r="A342" s="206">
        <f>IF(SUM(役員情報入力シート!A9:A58)&gt;0, 1001, 0)</f>
        <v>1001</v>
      </c>
      <c r="B342" s="537"/>
      <c r="C342" s="226"/>
      <c r="D342" s="259" t="s">
        <v>83</v>
      </c>
      <c r="E342" s="224"/>
      <c r="F342" s="224"/>
      <c r="G342" s="224"/>
      <c r="H342" s="224"/>
      <c r="I342" s="246"/>
      <c r="J342" s="235"/>
      <c r="K342" s="235"/>
      <c r="L342" s="235"/>
      <c r="M342" s="235"/>
      <c r="N342" s="235"/>
      <c r="O342" s="235"/>
      <c r="P342" s="235"/>
      <c r="Q342" s="235"/>
      <c r="R342" s="235"/>
      <c r="S342" s="235"/>
      <c r="T342" s="235"/>
      <c r="U342" s="235"/>
      <c r="V342" s="224"/>
      <c r="W342" s="236"/>
    </row>
    <row r="343" spans="1:23" ht="20.100000000000001" customHeight="1" x14ac:dyDescent="0.15">
      <c r="A343" s="206"/>
      <c r="B343" s="204"/>
      <c r="C343" s="237"/>
      <c r="D343" s="238"/>
      <c r="E343" s="238"/>
      <c r="F343" s="238"/>
      <c r="G343" s="238"/>
      <c r="H343" s="238"/>
      <c r="I343" s="486"/>
      <c r="J343" s="239"/>
      <c r="K343" s="239"/>
      <c r="L343" s="239"/>
      <c r="M343" s="239"/>
      <c r="N343" s="239"/>
      <c r="O343" s="239"/>
      <c r="P343" s="239"/>
      <c r="Q343" s="239"/>
      <c r="R343" s="239"/>
      <c r="S343" s="239"/>
      <c r="T343" s="239"/>
      <c r="U343" s="239"/>
      <c r="V343" s="238"/>
      <c r="W343" s="513"/>
    </row>
    <row r="344" spans="1:23" ht="20.100000000000001" customHeight="1" x14ac:dyDescent="0.15">
      <c r="A344" s="206"/>
      <c r="B344" s="204"/>
      <c r="C344" s="224"/>
      <c r="D344" s="224"/>
      <c r="E344" s="224"/>
      <c r="F344" s="224"/>
      <c r="G344" s="224"/>
      <c r="H344" s="224"/>
      <c r="I344" s="485"/>
      <c r="J344" s="235"/>
      <c r="K344" s="235"/>
      <c r="L344" s="235"/>
      <c r="M344" s="235"/>
      <c r="N344" s="235"/>
      <c r="O344" s="235"/>
      <c r="P344" s="235"/>
      <c r="Q344" s="235"/>
      <c r="R344" s="235"/>
      <c r="S344" s="235"/>
      <c r="T344" s="235"/>
      <c r="U344" s="235"/>
      <c r="V344" s="224"/>
    </row>
  </sheetData>
  <sheetProtection algorithmName="SHA-512" hashValue="VuxNdgX6Gjqqc6X1ionhip7SWMpagOtoweuuRdA+ujP4Sn/0Sa46mEOUPfOLgk60k+HTX4Ai7NaB3GrnwCfM0w==" saltValue="KQjjxBMGWRDdBLHHLrx6sw==" spinCount="100000" sheet="1" objects="1" scenarios="1"/>
  <dataConsolidate/>
  <mergeCells count="329">
    <mergeCell ref="E301:L301"/>
    <mergeCell ref="E197:H197"/>
    <mergeCell ref="I197:M197"/>
    <mergeCell ref="E198:H198"/>
    <mergeCell ref="I198:M198"/>
    <mergeCell ref="E199:H199"/>
    <mergeCell ref="I199:M199"/>
    <mergeCell ref="E200:H200"/>
    <mergeCell ref="I200:M200"/>
    <mergeCell ref="E201:H201"/>
    <mergeCell ref="I201:M201"/>
    <mergeCell ref="E291:E300"/>
    <mergeCell ref="F293:F300"/>
    <mergeCell ref="K242:M242"/>
    <mergeCell ref="K243:M243"/>
    <mergeCell ref="E247:J247"/>
    <mergeCell ref="E248:J248"/>
    <mergeCell ref="E249:J249"/>
    <mergeCell ref="E250:J250"/>
    <mergeCell ref="E251:J251"/>
    <mergeCell ref="E252:J252"/>
    <mergeCell ref="D261:V261"/>
    <mergeCell ref="S279:T279"/>
    <mergeCell ref="U263:V266"/>
    <mergeCell ref="C3:W3"/>
    <mergeCell ref="S263:T266"/>
    <mergeCell ref="S267:T275"/>
    <mergeCell ref="P240:P249"/>
    <mergeCell ref="O239:U239"/>
    <mergeCell ref="K239:M239"/>
    <mergeCell ref="D239:J239"/>
    <mergeCell ref="K245:M245"/>
    <mergeCell ref="K246:M246"/>
    <mergeCell ref="K247:M247"/>
    <mergeCell ref="K248:M248"/>
    <mergeCell ref="I205:M205"/>
    <mergeCell ref="I203:M203"/>
    <mergeCell ref="I182:M182"/>
    <mergeCell ref="E194:H194"/>
    <mergeCell ref="I186:M186"/>
    <mergeCell ref="U262:V262"/>
    <mergeCell ref="K249:M249"/>
    <mergeCell ref="E211:V211"/>
    <mergeCell ref="E192:H192"/>
    <mergeCell ref="O262:Q262"/>
    <mergeCell ref="O219:Q219"/>
    <mergeCell ref="I221:M221"/>
    <mergeCell ref="O221:Q221"/>
    <mergeCell ref="D225:L225"/>
    <mergeCell ref="M225:P225"/>
    <mergeCell ref="Q225:T225"/>
    <mergeCell ref="U225:V225"/>
    <mergeCell ref="E226:L226"/>
    <mergeCell ref="C216:H216"/>
    <mergeCell ref="I219:M219"/>
    <mergeCell ref="C236:H236"/>
    <mergeCell ref="I194:L194"/>
    <mergeCell ref="M226:P226"/>
    <mergeCell ref="Q226:T226"/>
    <mergeCell ref="U226:V226"/>
    <mergeCell ref="E227:L227"/>
    <mergeCell ref="M227:P227"/>
    <mergeCell ref="Q227:T227"/>
    <mergeCell ref="U227:V227"/>
    <mergeCell ref="E228:L228"/>
    <mergeCell ref="M228:P228"/>
    <mergeCell ref="Q228:T228"/>
    <mergeCell ref="U228:V228"/>
    <mergeCell ref="E240:J240"/>
    <mergeCell ref="E241:J241"/>
    <mergeCell ref="E242:J242"/>
    <mergeCell ref="E243:J243"/>
    <mergeCell ref="E244:J244"/>
    <mergeCell ref="E245:J245"/>
    <mergeCell ref="E246:J246"/>
    <mergeCell ref="K244:M244"/>
    <mergeCell ref="C340:H340"/>
    <mergeCell ref="C307:H307"/>
    <mergeCell ref="D310:V310"/>
    <mergeCell ref="E311:F311"/>
    <mergeCell ref="G311:K311"/>
    <mergeCell ref="M311:P311"/>
    <mergeCell ref="Q311:R311"/>
    <mergeCell ref="S311:T311"/>
    <mergeCell ref="E312:F312"/>
    <mergeCell ref="C321:H321"/>
    <mergeCell ref="D323:V323"/>
    <mergeCell ref="E324:L324"/>
    <mergeCell ref="S316:T316"/>
    <mergeCell ref="M313:P313"/>
    <mergeCell ref="Q313:R313"/>
    <mergeCell ref="S313:T313"/>
    <mergeCell ref="E314:F314"/>
    <mergeCell ref="G314:K314"/>
    <mergeCell ref="M314:P314"/>
    <mergeCell ref="Q314:R314"/>
    <mergeCell ref="S314:T314"/>
    <mergeCell ref="E313:F313"/>
    <mergeCell ref="E327:L327"/>
    <mergeCell ref="T334:V334"/>
    <mergeCell ref="I26:V26"/>
    <mergeCell ref="I32:V32"/>
    <mergeCell ref="F263:L263"/>
    <mergeCell ref="C146:H146"/>
    <mergeCell ref="I118:M118"/>
    <mergeCell ref="I159:M159"/>
    <mergeCell ref="I161:M161"/>
    <mergeCell ref="I36:M36"/>
    <mergeCell ref="I40:M40"/>
    <mergeCell ref="I38:V38"/>
    <mergeCell ref="I114:V114"/>
    <mergeCell ref="I116:V116"/>
    <mergeCell ref="I157:V157"/>
    <mergeCell ref="I149:M149"/>
    <mergeCell ref="I155:V155"/>
    <mergeCell ref="I153:V153"/>
    <mergeCell ref="I151:M151"/>
    <mergeCell ref="I120:M120"/>
    <mergeCell ref="I122:V122"/>
    <mergeCell ref="E175:H175"/>
    <mergeCell ref="E177:H177"/>
    <mergeCell ref="E178:H178"/>
    <mergeCell ref="C166:H166"/>
    <mergeCell ref="I207:M207"/>
    <mergeCell ref="V1:W1"/>
    <mergeCell ref="I24:V24"/>
    <mergeCell ref="I22:V22"/>
    <mergeCell ref="I28:V28"/>
    <mergeCell ref="I30:V30"/>
    <mergeCell ref="I20:M20"/>
    <mergeCell ref="I87:V87"/>
    <mergeCell ref="D111:V111"/>
    <mergeCell ref="I112:V112"/>
    <mergeCell ref="I71:V71"/>
    <mergeCell ref="C60:H60"/>
    <mergeCell ref="I73:V73"/>
    <mergeCell ref="J74:V74"/>
    <mergeCell ref="I63:M63"/>
    <mergeCell ref="I69:M69"/>
    <mergeCell ref="I75:V75"/>
    <mergeCell ref="C13:H13"/>
    <mergeCell ref="I34:M34"/>
    <mergeCell ref="J76:V76"/>
    <mergeCell ref="I77:V77"/>
    <mergeCell ref="I83:M83"/>
    <mergeCell ref="C109:H109"/>
    <mergeCell ref="I81:V81"/>
    <mergeCell ref="I79:V79"/>
    <mergeCell ref="I85:M85"/>
    <mergeCell ref="I188:M188"/>
    <mergeCell ref="E188:H188"/>
    <mergeCell ref="E176:H176"/>
    <mergeCell ref="I193:L193"/>
    <mergeCell ref="E185:H185"/>
    <mergeCell ref="E186:H186"/>
    <mergeCell ref="I185:M185"/>
    <mergeCell ref="E193:H193"/>
    <mergeCell ref="I192:L192"/>
    <mergeCell ref="I169:M169"/>
    <mergeCell ref="I174:M174"/>
    <mergeCell ref="I175:M175"/>
    <mergeCell ref="I176:M176"/>
    <mergeCell ref="E174:H174"/>
    <mergeCell ref="E179:H179"/>
    <mergeCell ref="J172:V172"/>
    <mergeCell ref="E187:H187"/>
    <mergeCell ref="I171:M171"/>
    <mergeCell ref="I177:M177"/>
    <mergeCell ref="I178:M178"/>
    <mergeCell ref="I179:M179"/>
    <mergeCell ref="I187:M187"/>
    <mergeCell ref="E325:L325"/>
    <mergeCell ref="T324:V324"/>
    <mergeCell ref="M324:S324"/>
    <mergeCell ref="G283:L283"/>
    <mergeCell ref="E333:L333"/>
    <mergeCell ref="E335:L335"/>
    <mergeCell ref="E330:L330"/>
    <mergeCell ref="E331:L331"/>
    <mergeCell ref="E332:L332"/>
    <mergeCell ref="E334:L334"/>
    <mergeCell ref="E328:L328"/>
    <mergeCell ref="E329:L329"/>
    <mergeCell ref="R293:R300"/>
    <mergeCell ref="S292:T292"/>
    <mergeCell ref="S293:T300"/>
    <mergeCell ref="G284:L284"/>
    <mergeCell ref="G285:L285"/>
    <mergeCell ref="E290:L290"/>
    <mergeCell ref="F276:F286"/>
    <mergeCell ref="F287:L287"/>
    <mergeCell ref="F288:L288"/>
    <mergeCell ref="E276:E289"/>
    <mergeCell ref="F289:L289"/>
    <mergeCell ref="G279:L279"/>
    <mergeCell ref="O291:Q291"/>
    <mergeCell ref="T335:V335"/>
    <mergeCell ref="M335:S335"/>
    <mergeCell ref="E326:L326"/>
    <mergeCell ref="G312:K312"/>
    <mergeCell ref="M312:P312"/>
    <mergeCell ref="Q312:R312"/>
    <mergeCell ref="S312:T312"/>
    <mergeCell ref="E315:F315"/>
    <mergeCell ref="G315:K315"/>
    <mergeCell ref="M315:P315"/>
    <mergeCell ref="Q315:R315"/>
    <mergeCell ref="S315:T315"/>
    <mergeCell ref="E316:F316"/>
    <mergeCell ref="G316:K316"/>
    <mergeCell ref="M316:P316"/>
    <mergeCell ref="Q316:R316"/>
    <mergeCell ref="T326:V326"/>
    <mergeCell ref="T325:V325"/>
    <mergeCell ref="M325:S325"/>
    <mergeCell ref="G313:K313"/>
    <mergeCell ref="M326:S326"/>
    <mergeCell ref="O293:Q300"/>
    <mergeCell ref="S291:T291"/>
    <mergeCell ref="S290:T290"/>
    <mergeCell ref="U290:V290"/>
    <mergeCell ref="S287:T289"/>
    <mergeCell ref="S276:T276"/>
    <mergeCell ref="K240:M240"/>
    <mergeCell ref="K241:M241"/>
    <mergeCell ref="K250:M250"/>
    <mergeCell ref="K251:M251"/>
    <mergeCell ref="K252:M252"/>
    <mergeCell ref="K253:M253"/>
    <mergeCell ref="K254:M254"/>
    <mergeCell ref="O263:Q266"/>
    <mergeCell ref="O267:Q275"/>
    <mergeCell ref="O276:Q286"/>
    <mergeCell ref="G280:L280"/>
    <mergeCell ref="G281:L281"/>
    <mergeCell ref="E253:J253"/>
    <mergeCell ref="E254:J254"/>
    <mergeCell ref="G286:L286"/>
    <mergeCell ref="G282:L282"/>
    <mergeCell ref="N263:N266"/>
    <mergeCell ref="N267:N275"/>
    <mergeCell ref="F270:L270"/>
    <mergeCell ref="F271:L271"/>
    <mergeCell ref="O290:Q290"/>
    <mergeCell ref="E267:E275"/>
    <mergeCell ref="E263:E266"/>
    <mergeCell ref="F264:L264"/>
    <mergeCell ref="F265:L265"/>
    <mergeCell ref="C259:H259"/>
    <mergeCell ref="N287:N289"/>
    <mergeCell ref="G276:L276"/>
    <mergeCell ref="G277:L277"/>
    <mergeCell ref="G278:L278"/>
    <mergeCell ref="F275:L275"/>
    <mergeCell ref="F273:L273"/>
    <mergeCell ref="F274:L274"/>
    <mergeCell ref="F266:L266"/>
    <mergeCell ref="F272:L272"/>
    <mergeCell ref="D262:L262"/>
    <mergeCell ref="F267:L267"/>
    <mergeCell ref="F268:L268"/>
    <mergeCell ref="F269:L269"/>
    <mergeCell ref="Q249:U249"/>
    <mergeCell ref="P250:U250"/>
    <mergeCell ref="P251:U251"/>
    <mergeCell ref="P252:U252"/>
    <mergeCell ref="U267:V274"/>
    <mergeCell ref="S277:T277"/>
    <mergeCell ref="S278:T278"/>
    <mergeCell ref="R267:R275"/>
    <mergeCell ref="O287:Q289"/>
    <mergeCell ref="R287:R289"/>
    <mergeCell ref="S280:T280"/>
    <mergeCell ref="S281:T281"/>
    <mergeCell ref="S282:T282"/>
    <mergeCell ref="S283:T283"/>
    <mergeCell ref="S284:T284"/>
    <mergeCell ref="S285:T285"/>
    <mergeCell ref="S286:T286"/>
    <mergeCell ref="S262:T262"/>
    <mergeCell ref="R263:R266"/>
    <mergeCell ref="Q240:U240"/>
    <mergeCell ref="Q241:U241"/>
    <mergeCell ref="Q242:U242"/>
    <mergeCell ref="Q243:U243"/>
    <mergeCell ref="Q244:U244"/>
    <mergeCell ref="Q245:U245"/>
    <mergeCell ref="Q246:U246"/>
    <mergeCell ref="Q247:U247"/>
    <mergeCell ref="Q248:U248"/>
    <mergeCell ref="M327:S327"/>
    <mergeCell ref="M328:S328"/>
    <mergeCell ref="M329:S329"/>
    <mergeCell ref="M330:S330"/>
    <mergeCell ref="M331:S331"/>
    <mergeCell ref="M332:S332"/>
    <mergeCell ref="M333:S333"/>
    <mergeCell ref="M334:S334"/>
    <mergeCell ref="T327:V327"/>
    <mergeCell ref="T330:V330"/>
    <mergeCell ref="T331:V331"/>
    <mergeCell ref="T332:V332"/>
    <mergeCell ref="T333:V333"/>
    <mergeCell ref="T328:V328"/>
    <mergeCell ref="T329:V329"/>
    <mergeCell ref="U301:V301"/>
    <mergeCell ref="E232:L232"/>
    <mergeCell ref="M232:P232"/>
    <mergeCell ref="Q232:T232"/>
    <mergeCell ref="U232:V232"/>
    <mergeCell ref="E229:L229"/>
    <mergeCell ref="M229:P229"/>
    <mergeCell ref="Q229:T229"/>
    <mergeCell ref="U229:V229"/>
    <mergeCell ref="E230:L230"/>
    <mergeCell ref="M230:P230"/>
    <mergeCell ref="Q230:T230"/>
    <mergeCell ref="U230:V230"/>
    <mergeCell ref="E231:L231"/>
    <mergeCell ref="M231:P231"/>
    <mergeCell ref="Q231:T231"/>
    <mergeCell ref="U231:V231"/>
    <mergeCell ref="U275:V275"/>
    <mergeCell ref="U276:V285"/>
    <mergeCell ref="U286:V286"/>
    <mergeCell ref="U287:V288"/>
    <mergeCell ref="U289:V289"/>
    <mergeCell ref="U291:V300"/>
    <mergeCell ref="O292:Q292"/>
  </mergeCells>
  <phoneticPr fontId="5"/>
  <conditionalFormatting sqref="I20:M20">
    <cfRule type="expression" dxfId="122" priority="118" stopIfTrue="1">
      <formula>ISBLANK($I20)</formula>
    </cfRule>
  </conditionalFormatting>
  <conditionalFormatting sqref="I22:V22">
    <cfRule type="expression" dxfId="121" priority="117" stopIfTrue="1">
      <formula>AND(I22&lt;&gt;"", OR(ISERROR(FIND("@"&amp;LEFT(I22,3)&amp;"@", 都道府県3))=FALSE, ISERROR(FIND("@"&amp;LEFT(I22,4)&amp;"@",都道府県4))=FALSE))=FALSE</formula>
    </cfRule>
  </conditionalFormatting>
  <conditionalFormatting sqref="I24:V24">
    <cfRule type="expression" dxfId="120" priority="116" stopIfTrue="1">
      <formula>ISBLANK($I24)</formula>
    </cfRule>
  </conditionalFormatting>
  <conditionalFormatting sqref="I26:V26">
    <cfRule type="expression" dxfId="119" priority="115" stopIfTrue="1">
      <formula>ISBLANK($I26)</formula>
    </cfRule>
  </conditionalFormatting>
  <conditionalFormatting sqref="I28:V28">
    <cfRule type="expression" dxfId="118" priority="114" stopIfTrue="1">
      <formula>ISBLANK($I28)</formula>
    </cfRule>
  </conditionalFormatting>
  <conditionalFormatting sqref="I30:V30">
    <cfRule type="expression" dxfId="117" priority="113" stopIfTrue="1">
      <formula>ISBLANK($I30)</formula>
    </cfRule>
  </conditionalFormatting>
  <conditionalFormatting sqref="I32:V32">
    <cfRule type="expression" dxfId="116" priority="112" stopIfTrue="1">
      <formula>ISBLANK($I32)</formula>
    </cfRule>
  </conditionalFormatting>
  <conditionalFormatting sqref="I34:M34">
    <cfRule type="expression" dxfId="115" priority="111" stopIfTrue="1">
      <formula>NOT(AND(I34&lt;&gt;"",ISNUMBER(VALUE(SUBSTITUTE(I34,"-","")))))</formula>
    </cfRule>
  </conditionalFormatting>
  <conditionalFormatting sqref="I36:M36">
    <cfRule type="expression" dxfId="114" priority="110" stopIfTrue="1">
      <formula>OR(AND(I36&lt;&gt;"",NOT(ISNUMBER(VALUE(SUBSTITUTE(I36,"-",""))))), AND($I63="しない",ISBLANK($I36)))</formula>
    </cfRule>
  </conditionalFormatting>
  <conditionalFormatting sqref="I38:V38">
    <cfRule type="expression" dxfId="113" priority="109" stopIfTrue="1">
      <formula>AND($I63="しない",ISBLANK($I38))</formula>
    </cfRule>
  </conditionalFormatting>
  <conditionalFormatting sqref="I40:M40">
    <cfRule type="expression" dxfId="112" priority="108" stopIfTrue="1">
      <formula>AND($I40&lt;&gt;"一致する", $I40&lt;&gt;"一致しない")</formula>
    </cfRule>
  </conditionalFormatting>
  <conditionalFormatting sqref="I63:M63">
    <cfRule type="expression" dxfId="111" priority="107" stopIfTrue="1">
      <formula>AND(I63&lt;&gt;"しない", I63&lt;&gt;"する")</formula>
    </cfRule>
  </conditionalFormatting>
  <conditionalFormatting sqref="I69:M69">
    <cfRule type="expression" dxfId="110" priority="106" stopIfTrue="1">
      <formula>OR(AND($I63="する",ISBLANK($I69)),AND($I63="しない",NOT(ISBLANK($I69))))</formula>
    </cfRule>
  </conditionalFormatting>
  <conditionalFormatting sqref="I71:V71">
    <cfRule type="expression" dxfId="109" priority="105" stopIfTrue="1">
      <formula>OR(AND($I63="する",AND(I71&lt;&gt;"", OR(ISERROR(FIND("@"&amp;LEFT(I71,3)&amp;"@", 都道府県3))=FALSE, ISERROR(FIND("@"&amp;LEFT(I71,4)&amp;"@",都道府県4))=FALSE))=FALSE),AND($I63="しない",NOT(ISBLANK($I71))))</formula>
    </cfRule>
  </conditionalFormatting>
  <conditionalFormatting sqref="I73:V73">
    <cfRule type="expression" dxfId="108" priority="104" stopIfTrue="1">
      <formula>OR(AND($I63="する",ISBLANK($I73)),AND($I63="しない",NOT(ISBLANK($I73))))</formula>
    </cfRule>
  </conditionalFormatting>
  <conditionalFormatting sqref="I75:V75">
    <cfRule type="expression" dxfId="107" priority="103" stopIfTrue="1">
      <formula>OR(AND($I63="する",ISBLANK($I75)),AND($I63="しない",NOT(ISBLANK($I75))))</formula>
    </cfRule>
  </conditionalFormatting>
  <conditionalFormatting sqref="I77:V77">
    <cfRule type="expression" dxfId="106" priority="102" stopIfTrue="1">
      <formula>OR(AND($I63="する",ISBLANK($I77)),AND($I63="しない",NOT(ISBLANK($I77))))</formula>
    </cfRule>
  </conditionalFormatting>
  <conditionalFormatting sqref="I79:V79">
    <cfRule type="expression" dxfId="105" priority="101" stopIfTrue="1">
      <formula>OR(AND($I63="する",ISBLANK($I79)),AND($I63="しない",NOT(ISBLANK($I79))))</formula>
    </cfRule>
  </conditionalFormatting>
  <conditionalFormatting sqref="I81:V81">
    <cfRule type="expression" dxfId="104" priority="100" stopIfTrue="1">
      <formula>OR(AND($I63="する",ISBLANK($I81)),AND($I63="しない",NOT(ISBLANK($I81))))</formula>
    </cfRule>
  </conditionalFormatting>
  <conditionalFormatting sqref="I83:M83">
    <cfRule type="expression" dxfId="103" priority="99" stopIfTrue="1">
      <formula>OR(AND($I63="する",NOT(AND(I83&lt;&gt;"",ISNUMBER(VALUE(SUBSTITUTE(I83,"-","")))))), AND($I63="しない",NOT(ISBLANK($I83))))</formula>
    </cfRule>
  </conditionalFormatting>
  <conditionalFormatting sqref="I85:M85">
    <cfRule type="expression" dxfId="102" priority="98" stopIfTrue="1">
      <formula>OR(AND($I63="する",NOT(AND(I85&lt;&gt;"",ISNUMBER(VALUE(SUBSTITUTE(I85,"-","")))))), AND($I63="しない",NOT(ISBLANK($I85))))</formula>
    </cfRule>
  </conditionalFormatting>
  <conditionalFormatting sqref="I87:V87">
    <cfRule type="expression" dxfId="101" priority="97" stopIfTrue="1">
      <formula>OR(AND($I63="する", TRIM($I87)=""),AND($I63="しない", TRIM($I87)&lt;&gt;""))</formula>
    </cfRule>
  </conditionalFormatting>
  <conditionalFormatting sqref="I112:V112">
    <cfRule type="expression" dxfId="100" priority="96" stopIfTrue="1">
      <formula>TRIM($I112)=""</formula>
    </cfRule>
  </conditionalFormatting>
  <conditionalFormatting sqref="I114:V114">
    <cfRule type="expression" dxfId="99" priority="95" stopIfTrue="1">
      <formula>TRIM($I114)=""</formula>
    </cfRule>
  </conditionalFormatting>
  <conditionalFormatting sqref="I116:V116">
    <cfRule type="expression" dxfId="98" priority="94" stopIfTrue="1">
      <formula>TRIM($I116)=""</formula>
    </cfRule>
  </conditionalFormatting>
  <conditionalFormatting sqref="I118:M118">
    <cfRule type="expression" dxfId="97" priority="93" stopIfTrue="1">
      <formula>NOT(AND(I118&lt;&gt;"",ISNUMBER(VALUE(SUBSTITUTE(I118,"-","")))))</formula>
    </cfRule>
  </conditionalFormatting>
  <conditionalFormatting sqref="I120:M120">
    <cfRule type="expression" dxfId="96" priority="92" stopIfTrue="1">
      <formula>AND(I120&lt;&gt;"",NOT(ISNUMBER(VALUE(SUBSTITUTE(I120,"-","")))))</formula>
    </cfRule>
  </conditionalFormatting>
  <conditionalFormatting sqref="I149:M149">
    <cfRule type="expression" dxfId="95" priority="91" stopIfTrue="1">
      <formula>AND(I149&lt;&gt;"しない", I149&lt;&gt;"する")</formula>
    </cfRule>
  </conditionalFormatting>
  <conditionalFormatting sqref="I151:M151">
    <cfRule type="expression" dxfId="94" priority="90" stopIfTrue="1">
      <formula>AND($I149="する",ISBLANK($I151))</formula>
    </cfRule>
  </conditionalFormatting>
  <conditionalFormatting sqref="I153:V153">
    <cfRule type="expression" dxfId="93" priority="89" stopIfTrue="1">
      <formula>AND($I149="する",ISBLANK($I153))</formula>
    </cfRule>
  </conditionalFormatting>
  <conditionalFormatting sqref="I157:V157">
    <cfRule type="expression" dxfId="92" priority="88" stopIfTrue="1">
      <formula>AND($I149="する",ISBLANK($I157))</formula>
    </cfRule>
  </conditionalFormatting>
  <conditionalFormatting sqref="I159:M159">
    <cfRule type="expression" dxfId="91" priority="87" stopIfTrue="1">
      <formula>AND($I149="する",NOT(AND(I159&lt;&gt;"",ISNUMBER(VALUE(SUBSTITUTE(I159,"-",""))))))</formula>
    </cfRule>
  </conditionalFormatting>
  <conditionalFormatting sqref="I161:M161">
    <cfRule type="expression" dxfId="90" priority="86" stopIfTrue="1">
      <formula>AND($I149="する",AND(I161&lt;&gt;"",NOT(ISNUMBER(VALUE(SUBSTITUTE(I161,"-",""))))))</formula>
    </cfRule>
  </conditionalFormatting>
  <conditionalFormatting sqref="I169:M169">
    <cfRule type="expression" dxfId="89" priority="85" stopIfTrue="1">
      <formula>ISBLANK($I169)</formula>
    </cfRule>
  </conditionalFormatting>
  <conditionalFormatting sqref="I171:M171">
    <cfRule type="expression" dxfId="88" priority="84" stopIfTrue="1">
      <formula>ISBLANK($I171)</formula>
    </cfRule>
  </conditionalFormatting>
  <conditionalFormatting sqref="I197:M197">
    <cfRule type="expression" dxfId="87" priority="83" stopIfTrue="1">
      <formula>ISBLANK($I197)</formula>
    </cfRule>
  </conditionalFormatting>
  <conditionalFormatting sqref="I198:M198">
    <cfRule type="expression" dxfId="86" priority="82" stopIfTrue="1">
      <formula>ISBLANK($I198)</formula>
    </cfRule>
  </conditionalFormatting>
  <conditionalFormatting sqref="I199:M199">
    <cfRule type="expression" dxfId="85" priority="81" stopIfTrue="1">
      <formula>ISBLANK($I199)</formula>
    </cfRule>
  </conditionalFormatting>
  <conditionalFormatting sqref="I201:M201">
    <cfRule type="expression" dxfId="84" priority="80" stopIfTrue="1">
      <formula>ISBLANK($I201)</formula>
    </cfRule>
  </conditionalFormatting>
  <conditionalFormatting sqref="I203:M203">
    <cfRule type="expression" dxfId="83" priority="79" stopIfTrue="1">
      <formula>ISBLANK($I203)</formula>
    </cfRule>
  </conditionalFormatting>
  <conditionalFormatting sqref="I205:M205">
    <cfRule type="expression" dxfId="82" priority="78" stopIfTrue="1">
      <formula>ISBLANK($I205)</formula>
    </cfRule>
  </conditionalFormatting>
  <conditionalFormatting sqref="M263">
    <cfRule type="expression" dxfId="81" priority="77" stopIfTrue="1">
      <formula>希望&lt;&gt;0</formula>
    </cfRule>
  </conditionalFormatting>
  <conditionalFormatting sqref="M264">
    <cfRule type="expression" dxfId="80" priority="76" stopIfTrue="1">
      <formula>希望&lt;&gt;0</formula>
    </cfRule>
  </conditionalFormatting>
  <conditionalFormatting sqref="M265">
    <cfRule type="expression" dxfId="79" priority="75" stopIfTrue="1">
      <formula>希望&lt;&gt;0</formula>
    </cfRule>
  </conditionalFormatting>
  <conditionalFormatting sqref="M266">
    <cfRule type="expression" dxfId="78" priority="74" stopIfTrue="1">
      <formula>希望&lt;&gt;0</formula>
    </cfRule>
  </conditionalFormatting>
  <conditionalFormatting sqref="M267">
    <cfRule type="expression" dxfId="77" priority="73" stopIfTrue="1">
      <formula>希望&lt;&gt;0</formula>
    </cfRule>
  </conditionalFormatting>
  <conditionalFormatting sqref="M268">
    <cfRule type="expression" dxfId="76" priority="72" stopIfTrue="1">
      <formula>希望&lt;&gt;0</formula>
    </cfRule>
  </conditionalFormatting>
  <conditionalFormatting sqref="M269">
    <cfRule type="expression" dxfId="75" priority="71" stopIfTrue="1">
      <formula>希望&lt;&gt;0</formula>
    </cfRule>
  </conditionalFormatting>
  <conditionalFormatting sqref="M270">
    <cfRule type="expression" dxfId="74" priority="70" stopIfTrue="1">
      <formula>希望&lt;&gt;0</formula>
    </cfRule>
  </conditionalFormatting>
  <conditionalFormatting sqref="M271">
    <cfRule type="expression" dxfId="73" priority="69" stopIfTrue="1">
      <formula>希望&lt;&gt;0</formula>
    </cfRule>
  </conditionalFormatting>
  <conditionalFormatting sqref="M272">
    <cfRule type="expression" dxfId="72" priority="68" stopIfTrue="1">
      <formula>希望&lt;&gt;0</formula>
    </cfRule>
  </conditionalFormatting>
  <conditionalFormatting sqref="M273">
    <cfRule type="expression" dxfId="71" priority="67" stopIfTrue="1">
      <formula>希望&lt;&gt;0</formula>
    </cfRule>
  </conditionalFormatting>
  <conditionalFormatting sqref="M274">
    <cfRule type="expression" dxfId="70" priority="66" stopIfTrue="1">
      <formula>希望&lt;&gt;0</formula>
    </cfRule>
  </conditionalFormatting>
  <conditionalFormatting sqref="M275">
    <cfRule type="expression" dxfId="69" priority="65" stopIfTrue="1">
      <formula>希望&lt;&gt;0</formula>
    </cfRule>
  </conditionalFormatting>
  <conditionalFormatting sqref="U275:V275">
    <cfRule type="expression" dxfId="68" priority="64" stopIfTrue="1">
      <formula>AND(M275="○", ISBLANK(U275))</formula>
    </cfRule>
  </conditionalFormatting>
  <conditionalFormatting sqref="M276">
    <cfRule type="expression" dxfId="67" priority="63" stopIfTrue="1">
      <formula>希望&lt;&gt;0</formula>
    </cfRule>
  </conditionalFormatting>
  <conditionalFormatting sqref="M277">
    <cfRule type="expression" dxfId="66" priority="62" stopIfTrue="1">
      <formula>希望&lt;&gt;0</formula>
    </cfRule>
  </conditionalFormatting>
  <conditionalFormatting sqref="M278">
    <cfRule type="expression" dxfId="65" priority="61" stopIfTrue="1">
      <formula>希望&lt;&gt;0</formula>
    </cfRule>
  </conditionalFormatting>
  <conditionalFormatting sqref="M279">
    <cfRule type="expression" dxfId="64" priority="60" stopIfTrue="1">
      <formula>希望&lt;&gt;0</formula>
    </cfRule>
  </conditionalFormatting>
  <conditionalFormatting sqref="M280">
    <cfRule type="expression" dxfId="63" priority="59" stopIfTrue="1">
      <formula>希望&lt;&gt;0</formula>
    </cfRule>
  </conditionalFormatting>
  <conditionalFormatting sqref="M281">
    <cfRule type="expression" dxfId="62" priority="58" stopIfTrue="1">
      <formula>希望&lt;&gt;0</formula>
    </cfRule>
  </conditionalFormatting>
  <conditionalFormatting sqref="M282">
    <cfRule type="expression" dxfId="61" priority="57" stopIfTrue="1">
      <formula>希望&lt;&gt;0</formula>
    </cfRule>
  </conditionalFormatting>
  <conditionalFormatting sqref="M283">
    <cfRule type="expression" dxfId="60" priority="56" stopIfTrue="1">
      <formula>希望&lt;&gt;0</formula>
    </cfRule>
  </conditionalFormatting>
  <conditionalFormatting sqref="M284">
    <cfRule type="expression" dxfId="59" priority="55" stopIfTrue="1">
      <formula>希望&lt;&gt;0</formula>
    </cfRule>
  </conditionalFormatting>
  <conditionalFormatting sqref="M285">
    <cfRule type="expression" dxfId="58" priority="54" stopIfTrue="1">
      <formula>希望&lt;&gt;0</formula>
    </cfRule>
  </conditionalFormatting>
  <conditionalFormatting sqref="M286">
    <cfRule type="expression" dxfId="57" priority="53" stopIfTrue="1">
      <formula>希望&lt;&gt;0</formula>
    </cfRule>
  </conditionalFormatting>
  <conditionalFormatting sqref="U286:V286">
    <cfRule type="expression" dxfId="56" priority="52" stopIfTrue="1">
      <formula>AND(M286="○", ISBLANK(U286))</formula>
    </cfRule>
  </conditionalFormatting>
  <conditionalFormatting sqref="M287">
    <cfRule type="expression" dxfId="55" priority="51" stopIfTrue="1">
      <formula>希望&lt;&gt;0</formula>
    </cfRule>
  </conditionalFormatting>
  <conditionalFormatting sqref="M288">
    <cfRule type="expression" dxfId="54" priority="50" stopIfTrue="1">
      <formula>希望&lt;&gt;0</formula>
    </cfRule>
  </conditionalFormatting>
  <conditionalFormatting sqref="M289">
    <cfRule type="expression" dxfId="53" priority="49" stopIfTrue="1">
      <formula>希望&lt;&gt;0</formula>
    </cfRule>
  </conditionalFormatting>
  <conditionalFormatting sqref="U289:V289">
    <cfRule type="expression" dxfId="52" priority="48" stopIfTrue="1">
      <formula>AND(M289="○", ISBLANK(U289))</formula>
    </cfRule>
  </conditionalFormatting>
  <conditionalFormatting sqref="M290">
    <cfRule type="expression" dxfId="51" priority="47" stopIfTrue="1">
      <formula>希望&lt;&gt;0</formula>
    </cfRule>
  </conditionalFormatting>
  <conditionalFormatting sqref="M291">
    <cfRule type="expression" dxfId="50" priority="46" stopIfTrue="1">
      <formula>希望&lt;&gt;0</formula>
    </cfRule>
  </conditionalFormatting>
  <conditionalFormatting sqref="M292">
    <cfRule type="expression" dxfId="49" priority="45" stopIfTrue="1">
      <formula>希望&lt;&gt;0</formula>
    </cfRule>
  </conditionalFormatting>
  <conditionalFormatting sqref="M293">
    <cfRule type="expression" dxfId="48" priority="44" stopIfTrue="1">
      <formula>希望&lt;&gt;0</formula>
    </cfRule>
  </conditionalFormatting>
  <conditionalFormatting sqref="M294">
    <cfRule type="expression" dxfId="47" priority="43" stopIfTrue="1">
      <formula>希望&lt;&gt;0</formula>
    </cfRule>
  </conditionalFormatting>
  <conditionalFormatting sqref="M295">
    <cfRule type="expression" dxfId="46" priority="42" stopIfTrue="1">
      <formula>希望&lt;&gt;0</formula>
    </cfRule>
  </conditionalFormatting>
  <conditionalFormatting sqref="M296">
    <cfRule type="expression" dxfId="45" priority="41" stopIfTrue="1">
      <formula>希望&lt;&gt;0</formula>
    </cfRule>
  </conditionalFormatting>
  <conditionalFormatting sqref="M297">
    <cfRule type="expression" dxfId="44" priority="40" stopIfTrue="1">
      <formula>希望&lt;&gt;0</formula>
    </cfRule>
  </conditionalFormatting>
  <conditionalFormatting sqref="M298">
    <cfRule type="expression" dxfId="43" priority="39" stopIfTrue="1">
      <formula>希望&lt;&gt;0</formula>
    </cfRule>
  </conditionalFormatting>
  <conditionalFormatting sqref="M299">
    <cfRule type="expression" dxfId="42" priority="38" stopIfTrue="1">
      <formula>希望&lt;&gt;0</formula>
    </cfRule>
  </conditionalFormatting>
  <conditionalFormatting sqref="M300">
    <cfRule type="expression" dxfId="41" priority="37" stopIfTrue="1">
      <formula>希望&lt;&gt;0</formula>
    </cfRule>
  </conditionalFormatting>
  <conditionalFormatting sqref="M301">
    <cfRule type="expression" dxfId="40" priority="36" stopIfTrue="1">
      <formula>希望&lt;&gt;0</formula>
    </cfRule>
  </conditionalFormatting>
  <conditionalFormatting sqref="U301:V301">
    <cfRule type="expression" dxfId="39" priority="35" stopIfTrue="1">
      <formula>AND(M301="○", ISBLANK(U301))</formula>
    </cfRule>
  </conditionalFormatting>
  <conditionalFormatting sqref="R263:R266">
    <cfRule type="expression" dxfId="38" priority="34" stopIfTrue="1">
      <formula>AND(COUNTIF(M263:M266, "○")&gt;0, N263="○",R263="")</formula>
    </cfRule>
  </conditionalFormatting>
  <conditionalFormatting sqref="S263:T266">
    <cfRule type="expression" dxfId="37" priority="33" stopIfTrue="1">
      <formula>AND(COUNTIF(M263:M266, "○")&gt;0, N263="○",S263="")</formula>
    </cfRule>
  </conditionalFormatting>
  <conditionalFormatting sqref="R267:R275">
    <cfRule type="expression" dxfId="36" priority="32" stopIfTrue="1">
      <formula>AND(COUNTIF(M267:M275, "○")&gt;0, N267="○",R267="")</formula>
    </cfRule>
  </conditionalFormatting>
  <conditionalFormatting sqref="S267:T275">
    <cfRule type="expression" dxfId="35" priority="31" stopIfTrue="1">
      <formula>AND(COUNTIF(M267:M275, "○")&gt;0, N267="○",S267="")</formula>
    </cfRule>
  </conditionalFormatting>
  <conditionalFormatting sqref="R276">
    <cfRule type="expression" dxfId="34" priority="30" stopIfTrue="1">
      <formula>AND(M276= "○", N276="○",R276="")</formula>
    </cfRule>
  </conditionalFormatting>
  <conditionalFormatting sqref="S276:T276">
    <cfRule type="expression" dxfId="33" priority="29" stopIfTrue="1">
      <formula>AND(M276= "○", N276="○",S276="")</formula>
    </cfRule>
  </conditionalFormatting>
  <conditionalFormatting sqref="R277">
    <cfRule type="expression" dxfId="32" priority="28" stopIfTrue="1">
      <formula>AND(M277= "○", N277="○",R277="")</formula>
    </cfRule>
  </conditionalFormatting>
  <conditionalFormatting sqref="S277:T277">
    <cfRule type="expression" dxfId="31" priority="27" stopIfTrue="1">
      <formula>AND(M277= "○", N277="○",S277="")</formula>
    </cfRule>
  </conditionalFormatting>
  <conditionalFormatting sqref="R278">
    <cfRule type="expression" dxfId="30" priority="26" stopIfTrue="1">
      <formula>AND(M278= "○", N278="○",R278="")</formula>
    </cfRule>
  </conditionalFormatting>
  <conditionalFormatting sqref="S278:T278">
    <cfRule type="expression" dxfId="29" priority="25" stopIfTrue="1">
      <formula>AND(M278= "○", N278="○",S278="")</formula>
    </cfRule>
  </conditionalFormatting>
  <conditionalFormatting sqref="R279">
    <cfRule type="expression" dxfId="28" priority="24" stopIfTrue="1">
      <formula>AND(M279= "○", N279="○",R279="")</formula>
    </cfRule>
  </conditionalFormatting>
  <conditionalFormatting sqref="S279:T279">
    <cfRule type="expression" dxfId="27" priority="23" stopIfTrue="1">
      <formula>AND(M279= "○", N279="○",S279="")</formula>
    </cfRule>
  </conditionalFormatting>
  <conditionalFormatting sqref="R280">
    <cfRule type="expression" dxfId="26" priority="22" stopIfTrue="1">
      <formula>AND(M280= "○", N280="○",R280="")</formula>
    </cfRule>
  </conditionalFormatting>
  <conditionalFormatting sqref="S280:T280">
    <cfRule type="expression" dxfId="25" priority="21" stopIfTrue="1">
      <formula>AND(M280= "○", N280="○",S280="")</formula>
    </cfRule>
  </conditionalFormatting>
  <conditionalFormatting sqref="R281">
    <cfRule type="expression" dxfId="24" priority="20" stopIfTrue="1">
      <formula>AND(M281= "○", N281="○",R281="")</formula>
    </cfRule>
  </conditionalFormatting>
  <conditionalFormatting sqref="S281:T281">
    <cfRule type="expression" dxfId="23" priority="19" stopIfTrue="1">
      <formula>AND(M281= "○", N281="○",S281="")</formula>
    </cfRule>
  </conditionalFormatting>
  <conditionalFormatting sqref="R282">
    <cfRule type="expression" dxfId="22" priority="18" stopIfTrue="1">
      <formula>AND(M282= "○", N282="○",R282="")</formula>
    </cfRule>
  </conditionalFormatting>
  <conditionalFormatting sqref="S282:T282">
    <cfRule type="expression" dxfId="21" priority="17" stopIfTrue="1">
      <formula>AND(M282= "○", N282="○",S282="")</formula>
    </cfRule>
  </conditionalFormatting>
  <conditionalFormatting sqref="R283">
    <cfRule type="expression" dxfId="20" priority="16" stopIfTrue="1">
      <formula>AND(M283= "○", N283="○",R283="")</formula>
    </cfRule>
  </conditionalFormatting>
  <conditionalFormatting sqref="S283:T283">
    <cfRule type="expression" dxfId="19" priority="15" stopIfTrue="1">
      <formula>AND(M283= "○", N283="○",S283="")</formula>
    </cfRule>
  </conditionalFormatting>
  <conditionalFormatting sqref="R284">
    <cfRule type="expression" dxfId="18" priority="14" stopIfTrue="1">
      <formula>AND(M284= "○", N284="○",R284="")</formula>
    </cfRule>
  </conditionalFormatting>
  <conditionalFormatting sqref="S284:T284">
    <cfRule type="expression" dxfId="17" priority="13" stopIfTrue="1">
      <formula>AND(M284= "○", N284="○",S284="")</formula>
    </cfRule>
  </conditionalFormatting>
  <conditionalFormatting sqref="R285">
    <cfRule type="expression" dxfId="16" priority="12" stopIfTrue="1">
      <formula>AND(M285= "○", N285="○",R285="")</formula>
    </cfRule>
  </conditionalFormatting>
  <conditionalFormatting sqref="S285:T285">
    <cfRule type="expression" dxfId="15" priority="11" stopIfTrue="1">
      <formula>AND(M285= "○", N285="○",S285="")</formula>
    </cfRule>
  </conditionalFormatting>
  <conditionalFormatting sqref="R286">
    <cfRule type="expression" dxfId="14" priority="10" stopIfTrue="1">
      <formula>AND(M286= "○", N286="○",R286="")</formula>
    </cfRule>
  </conditionalFormatting>
  <conditionalFormatting sqref="S286:T286">
    <cfRule type="expression" dxfId="13" priority="9" stopIfTrue="1">
      <formula>AND(M286= "○", N286="○",S286="")</formula>
    </cfRule>
  </conditionalFormatting>
  <conditionalFormatting sqref="R290">
    <cfRule type="expression" dxfId="12" priority="8" stopIfTrue="1">
      <formula>AND(M290= "○", N290="○",R290="")</formula>
    </cfRule>
  </conditionalFormatting>
  <conditionalFormatting sqref="S290:T290">
    <cfRule type="expression" dxfId="11" priority="7" stopIfTrue="1">
      <formula>AND(M290= "○", N290="○",S290="")</formula>
    </cfRule>
  </conditionalFormatting>
  <conditionalFormatting sqref="R291">
    <cfRule type="expression" dxfId="10" priority="6" stopIfTrue="1">
      <formula>AND(M291= "○", N291="○",R291="")</formula>
    </cfRule>
  </conditionalFormatting>
  <conditionalFormatting sqref="S291:T291">
    <cfRule type="expression" dxfId="9" priority="5" stopIfTrue="1">
      <formula>AND(M291= "○", N291="○",S291="")</formula>
    </cfRule>
  </conditionalFormatting>
  <conditionalFormatting sqref="R292">
    <cfRule type="expression" dxfId="8" priority="4" stopIfTrue="1">
      <formula>AND(M292= "○", N292="○",R292="")</formula>
    </cfRule>
  </conditionalFormatting>
  <conditionalFormatting sqref="S292:T292">
    <cfRule type="expression" dxfId="7" priority="3" stopIfTrue="1">
      <formula>AND(M292= "○", N292="○",S292="")</formula>
    </cfRule>
  </conditionalFormatting>
  <conditionalFormatting sqref="R293:R300">
    <cfRule type="expression" dxfId="6" priority="2" stopIfTrue="1">
      <formula>AND(SUM(A293:A300)&lt;&gt;0, R293="")</formula>
    </cfRule>
  </conditionalFormatting>
  <conditionalFormatting sqref="S293:T300">
    <cfRule type="expression" dxfId="5" priority="1" stopIfTrue="1">
      <formula>AND(SUM(A293:A300)&lt;&gt;0, S293="")</formula>
    </cfRule>
  </conditionalFormatting>
  <dataValidations count="278">
    <dataValidation type="whole" imeMode="halfAlpha" allowBlank="1" showInputMessage="1" showErrorMessage="1" error="7桁の数字を入力してください" sqref="I20:M20" xr:uid="{83E95DB7-70CD-433C-8D46-C97EB22F8AF3}">
      <formula1>0</formula1>
      <formula2>9999999</formula2>
    </dataValidation>
    <dataValidation errorStyle="warning" imeMode="hiragana" allowBlank="1" showInputMessage="1" showErrorMessage="1" sqref="I22:V22" xr:uid="{DA2CDD80-6012-4ED7-8A56-1F077817B9CF}"/>
    <dataValidation errorStyle="warning" imeMode="fullKatakana" allowBlank="1" showInputMessage="1" showErrorMessage="1" sqref="I24:V24" xr:uid="{5C25E9E0-9AC6-4EC2-84A9-35FD765D15FA}"/>
    <dataValidation errorStyle="warning" imeMode="hiragana" allowBlank="1" showInputMessage="1" showErrorMessage="1" sqref="I26:V26" xr:uid="{59AF72A0-D612-44F5-8310-77227542730B}"/>
    <dataValidation errorStyle="warning" imeMode="hiragana" allowBlank="1" showInputMessage="1" showErrorMessage="1" sqref="I28:V28" xr:uid="{B258AAEB-C307-47D1-B011-AB31A65ED4D9}"/>
    <dataValidation errorStyle="warning" imeMode="fullKatakana" allowBlank="1" showInputMessage="1" showErrorMessage="1" sqref="I30:V30" xr:uid="{5F6C55AB-C984-4A26-B56C-DD942CF4847F}"/>
    <dataValidation errorStyle="warning" imeMode="hiragana" allowBlank="1" showInputMessage="1" showErrorMessage="1" sqref="I32:V32" xr:uid="{FD4A9383-88FC-4FD8-B37B-CDCEA85876E7}"/>
    <dataValidation errorStyle="warning" imeMode="halfAlpha" allowBlank="1" showInputMessage="1" showErrorMessage="1" sqref="I34:M34" xr:uid="{504D95B2-A8B9-48C8-A2CC-BD74326CAE22}"/>
    <dataValidation errorStyle="warning" imeMode="halfAlpha" allowBlank="1" showInputMessage="1" showErrorMessage="1" sqref="I36:M36" xr:uid="{EDE57E6B-A410-463D-9BA6-07D09A31D51F}"/>
    <dataValidation errorStyle="warning" imeMode="halfAlpha" allowBlank="1" showInputMessage="1" showErrorMessage="1" sqref="I38:V38" xr:uid="{5E61699F-EC8F-4171-BE55-1CBDBA2D7FFD}"/>
    <dataValidation type="list" imeMode="halfAlpha" allowBlank="1" showInputMessage="1" showErrorMessage="1" error="リストから選択してください" sqref="I40:M40" xr:uid="{A7354BB4-08A0-448F-BBAB-0D1753F5EDE1}">
      <formula1>"一致する,一致しない"</formula1>
    </dataValidation>
    <dataValidation type="list" imeMode="halfAlpha" allowBlank="1" showInputMessage="1" showErrorMessage="1" error="リストから選択してください" sqref="I63:M63" xr:uid="{A4385BEC-7801-43FD-93EC-35021E575DA1}">
      <formula1>"しない,する"</formula1>
    </dataValidation>
    <dataValidation type="whole" imeMode="halfAlpha" allowBlank="1" showInputMessage="1" showErrorMessage="1" error="7桁の数字を入力してください" sqref="I69:M69" xr:uid="{DAEFECD5-514E-4AF8-B69E-0807FF5DC64D}">
      <formula1>0</formula1>
      <formula2>9999999</formula2>
    </dataValidation>
    <dataValidation errorStyle="warning" imeMode="hiragana" allowBlank="1" showInputMessage="1" showErrorMessage="1" sqref="I71:V71" xr:uid="{431161E5-7470-4322-B3E2-B9E6E9EAD32A}"/>
    <dataValidation errorStyle="warning" imeMode="fullKatakana" allowBlank="1" showInputMessage="1" showErrorMessage="1" sqref="I73:V73" xr:uid="{CC238DC9-DAB2-42DD-9773-C133B67899FC}"/>
    <dataValidation errorStyle="warning" imeMode="hiragana" allowBlank="1" showInputMessage="1" showErrorMessage="1" sqref="I75:V75" xr:uid="{485D9980-CC7C-447D-96B7-17A3365D8514}"/>
    <dataValidation errorStyle="warning" imeMode="hiragana" allowBlank="1" showInputMessage="1" showErrorMessage="1" sqref="I77:V77" xr:uid="{7ECB1923-CD88-4666-A730-D80A52EE1A6F}"/>
    <dataValidation errorStyle="warning" imeMode="fullKatakana" allowBlank="1" showInputMessage="1" showErrorMessage="1" sqref="I79:V79" xr:uid="{F4BA1DA9-44F3-4147-A800-63BD7C28275F}"/>
    <dataValidation errorStyle="warning" imeMode="hiragana" allowBlank="1" showInputMessage="1" showErrorMessage="1" sqref="I81:V81" xr:uid="{B798B39F-6BD7-4927-8CFE-4E2EF5D6DA2A}"/>
    <dataValidation errorStyle="warning" imeMode="halfAlpha" allowBlank="1" showInputMessage="1" showErrorMessage="1" sqref="I83:M83" xr:uid="{19B0E2A9-BB71-4676-8D03-425636A8B475}"/>
    <dataValidation errorStyle="warning" imeMode="halfAlpha" allowBlank="1" showInputMessage="1" showErrorMessage="1" sqref="I85:M85" xr:uid="{BFDB10A9-7572-411D-BDF1-00471EA6DB77}"/>
    <dataValidation errorStyle="warning" imeMode="halfAlpha" allowBlank="1" showInputMessage="1" showErrorMessage="1" sqref="I87:V87" xr:uid="{30474CC7-ABF4-49AD-8450-35124798ED52}"/>
    <dataValidation errorStyle="warning" imeMode="hiragana" allowBlank="1" showInputMessage="1" showErrorMessage="1" sqref="I112:V112" xr:uid="{EE8A8F4E-74E9-4E83-8B6B-53F8D6B37D29}"/>
    <dataValidation errorStyle="warning" imeMode="fullKatakana" allowBlank="1" showInputMessage="1" showErrorMessage="1" sqref="I114:V114" xr:uid="{912DBB87-68FD-4B90-996B-64A545C96EBA}"/>
    <dataValidation errorStyle="warning" imeMode="hiragana" allowBlank="1" showInputMessage="1" showErrorMessage="1" sqref="I116:V116" xr:uid="{F1CE0644-6C6B-46F5-9C29-CA11927549FE}"/>
    <dataValidation errorStyle="warning" imeMode="halfAlpha" allowBlank="1" showInputMessage="1" showErrorMessage="1" sqref="I118:M118" xr:uid="{401B2ABD-51CD-470E-B17E-8301EFB1B91A}"/>
    <dataValidation errorStyle="warning" imeMode="halfAlpha" allowBlank="1" showInputMessage="1" showErrorMessage="1" sqref="I120:M120" xr:uid="{0A939596-BC73-4AC3-A3D1-91EB2C0FC5BE}"/>
    <dataValidation errorStyle="warning" imeMode="halfAlpha" allowBlank="1" showInputMessage="1" showErrorMessage="1" sqref="I122:V122" xr:uid="{65ABD17E-92A5-45FD-A40E-C83EF8464B4A}"/>
    <dataValidation type="list" imeMode="halfAlpha" allowBlank="1" showInputMessage="1" showErrorMessage="1" error="リストから選択してください" sqref="I149:M149" xr:uid="{39B7AB3D-D146-4C43-AA52-FA2F8FD6153A}">
      <formula1>"しない,する"</formula1>
    </dataValidation>
    <dataValidation type="whole" imeMode="halfAlpha" allowBlank="1" showInputMessage="1" showErrorMessage="1" error="7桁の数字を入力してください" sqref="I151:M151" xr:uid="{7D8F7C8F-B870-4FC2-8429-6969C2EE2689}">
      <formula1>0</formula1>
      <formula2>9999999</formula2>
    </dataValidation>
    <dataValidation errorStyle="warning" imeMode="hiragana" allowBlank="1" showInputMessage="1" showErrorMessage="1" sqref="I153:V153" xr:uid="{390A2C85-EE46-43C4-80F9-56426918918F}"/>
    <dataValidation errorStyle="warning" imeMode="fullKatakana" allowBlank="1" showInputMessage="1" showErrorMessage="1" sqref="I155:V155" xr:uid="{9F037CF7-8AA8-4131-95E3-591101A33F5C}"/>
    <dataValidation errorStyle="warning" imeMode="hiragana" allowBlank="1" showInputMessage="1" showErrorMessage="1" sqref="I157:V157" xr:uid="{26FE75CC-A315-48D2-AC83-1C419211A779}"/>
    <dataValidation errorStyle="warning" imeMode="halfAlpha" allowBlank="1" showInputMessage="1" showErrorMessage="1" sqref="I159:M159" xr:uid="{747107E1-548F-4410-AD5C-408544FA93DB}"/>
    <dataValidation errorStyle="warning" imeMode="halfAlpha" allowBlank="1" showInputMessage="1" showErrorMessage="1" sqref="I161:M161" xr:uid="{018D8EDC-2C17-4C4C-8EE4-C924EFFB0A0B}"/>
    <dataValidation type="whole" imeMode="halfAlpha" allowBlank="1" showInputMessage="1" showErrorMessage="1" error="有効な数字を入力してください。10兆円以上になる場合は、9,999,999,999と入力してください" sqref="I169:M169" xr:uid="{F4F4435C-FC6A-46DF-95EA-42C94672B943}">
      <formula1>-9999999999</formula1>
      <formula2>9999999999</formula2>
    </dataValidation>
    <dataValidation type="whole" imeMode="halfAlpha" allowBlank="1" showInputMessage="1" showErrorMessage="1" error="有効な数字を入力してください" sqref="I171:M171" xr:uid="{BF1B12EE-9CAE-4C80-8232-84DC28486031}">
      <formula1>0</formula1>
      <formula2>9999999999</formula2>
    </dataValidation>
    <dataValidation type="whole" imeMode="halfAlpha" allowBlank="1" showInputMessage="1" showErrorMessage="1" error="有効な数字を入力してください。10兆円以上になる場合は、9,999,999,999と入力してください" sqref="I175:M175" xr:uid="{43893FF7-0742-40AE-B311-DD45577161E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6:M176" xr:uid="{33B0E897-F952-47C0-9AA0-B6D2EC0A86A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7:M177" xr:uid="{CDBDA67F-C476-41FE-9AC8-AF52D08C7EF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8:M178" xr:uid="{DCFC89D6-1DBD-4DC3-A7F1-E0A9321A65D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2:M182" xr:uid="{CD8017BA-E799-4FEB-9433-027BC8BDBF7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5:M185" xr:uid="{75BA2E2C-3019-4666-9F5C-090326AED31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6:M186" xr:uid="{158D14F5-7E21-4C70-B08E-CCC8BDA2898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7:M187" xr:uid="{27238521-E27F-4790-B0ED-327CD5BAECA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8:M188" xr:uid="{26D00DDD-62CE-4090-8082-D87D6EE9E544}">
      <formula1>-9999999999</formula1>
      <formula2>9999999999</formula2>
    </dataValidation>
    <dataValidation type="whole" imeMode="halfAlpha" allowBlank="1" showInputMessage="1" showErrorMessage="1" error="有効な数字を入力してください" sqref="I197:M197" xr:uid="{CEF5EE87-88EF-4B40-8C9F-D53FB25E67DB}">
      <formula1>0</formula1>
      <formula2>9999999999</formula2>
    </dataValidation>
    <dataValidation type="whole" imeMode="halfAlpha" allowBlank="1" showInputMessage="1" showErrorMessage="1" error="有効な数字を入力してください" sqref="I198:M198" xr:uid="{76F8B362-565E-4DBC-8B31-E82677D84602}">
      <formula1>0</formula1>
      <formula2>9999999999</formula2>
    </dataValidation>
    <dataValidation type="whole" imeMode="halfAlpha" allowBlank="1" showInputMessage="1" showErrorMessage="1" error="有効な数字を入力してください" sqref="I199:M199" xr:uid="{8E60636A-49DE-444F-962E-4CEAC825EA96}">
      <formula1>0</formula1>
      <formula2>9999999999</formula2>
    </dataValidation>
    <dataValidation type="whole" imeMode="halfAlpha" allowBlank="1" showInputMessage="1" showErrorMessage="1" error="有効な数字を入力してください" sqref="I201:M201" xr:uid="{5932FB48-5B9A-47E2-B0CD-E8856FCDA3B7}">
      <formula1>0</formula1>
      <formula2>9999999999</formula2>
    </dataValidation>
    <dataValidation type="whole" imeMode="halfAlpha" allowBlank="1" showInputMessage="1" showErrorMessage="1" error="有効な数字を入力してください" sqref="I203:M203" xr:uid="{272309E5-7EC0-49E4-B60A-FCF4A326E953}">
      <formula1>0</formula1>
      <formula2>9999999999</formula2>
    </dataValidation>
    <dataValidation type="whole" imeMode="halfAlpha" allowBlank="1" showInputMessage="1" showErrorMessage="1" error="有効な数字を入力してください" sqref="I205:M205" xr:uid="{049C1350-3B1E-44FF-9656-805581A6902C}">
      <formula1>0</formula1>
      <formula2>9999999999</formula2>
    </dataValidation>
    <dataValidation type="list" imeMode="halfAlpha" allowBlank="1" showInputMessage="1" showErrorMessage="1" error="リストから選択してください" sqref="I207:M207" xr:uid="{24CE989F-0D6A-4D7F-AF89-B1F25185D606}">
      <formula1>"可能,難しい,対応済み,　"</formula1>
    </dataValidation>
    <dataValidation errorStyle="warning" imeMode="hiragana" allowBlank="1" showInputMessage="1" showErrorMessage="1" sqref="E211:V211" xr:uid="{95619F53-0F7B-4DB1-84DC-6E8F6864079A}"/>
    <dataValidation type="date" imeMode="halfAlpha" allowBlank="1" showInputMessage="1" showErrorMessage="1" error="有効な日付を入力してください" sqref="I219:M219" xr:uid="{D0F46A67-F3F3-4FD5-8A67-AA28EB53BF06}">
      <formula1>92</formula1>
      <formula2>73415</formula2>
    </dataValidation>
    <dataValidation type="date" imeMode="halfAlpha" allowBlank="1" showInputMessage="1" showErrorMessage="1" error="有効な日付を入力してください" sqref="O219:Q219" xr:uid="{BD1C0CEE-55FB-4E66-B246-91C237E96D89}">
      <formula1>92</formula1>
      <formula2>73415</formula2>
    </dataValidation>
    <dataValidation type="date" imeMode="halfAlpha" allowBlank="1" showInputMessage="1" showErrorMessage="1" error="有効な日付を入力してください" sqref="I221:M221" xr:uid="{8FA4B95F-4AB6-47A7-8E03-ED8228149E19}">
      <formula1>92</formula1>
      <formula2>73415</formula2>
    </dataValidation>
    <dataValidation type="date" imeMode="halfAlpha" allowBlank="1" showInputMessage="1" showErrorMessage="1" error="有効な日付を入力してください" sqref="O221:Q221" xr:uid="{CEDA5D29-5921-4046-A91E-E78EEE8234CB}">
      <formula1>92</formula1>
      <formula2>73415</formula2>
    </dataValidation>
    <dataValidation type="whole" imeMode="halfAlpha" allowBlank="1" showInputMessage="1" showErrorMessage="1" error="有効な数字を入力してください。10兆円以上になる場合は、9,999,999,999と入力してください" sqref="M226:P226" xr:uid="{5E567842-00A9-4B33-8026-149E4EA473A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6:T226" xr:uid="{1A2C101B-08FE-476A-B676-656E3020FD5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6:V226" xr:uid="{A4BB498F-7A55-458E-909B-0BD53B8F6FF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M227:P227" xr:uid="{FF6A9693-6D68-493C-8B56-ECA9068E171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7:T227" xr:uid="{556C1652-66FF-4297-9846-6F4C30508C5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7:V227" xr:uid="{67405556-0E1C-4160-9617-23A6659C81C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M228:P228" xr:uid="{204522B2-0D5C-4E60-926B-145BFC04033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8:T228" xr:uid="{08012F6E-FB18-4820-BB6C-A1C545A0DC8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8:V228" xr:uid="{6CAFD2A8-C51A-4D9E-8E81-F259845093C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M229:P229" xr:uid="{4405B39C-5D6E-439F-BFE6-AE251B464E7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9:T229" xr:uid="{51D362D9-BD6A-4427-BEF4-C2711D26479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9:V229" xr:uid="{616F6EE6-0F37-4117-A333-6F3F70D6D69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M230:P230" xr:uid="{C2A22D76-FEEE-497B-BB75-C91D95441FF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0:T230" xr:uid="{211FE9F0-FECE-4C7D-9933-60B4A3F51CA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0:V230" xr:uid="{A305CB33-C50E-4A16-823A-80161D24E2E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M231:P231" xr:uid="{8CF94470-F668-4B83-86EF-ED7EBF9837D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T231" xr:uid="{F940C5F5-11A6-4ADB-9A1A-877D11EF147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1:V231" xr:uid="{E20A8574-BCED-403F-AB6B-D96F9CE808D3}">
      <formula1>-9999999999</formula1>
      <formula2>9999999999</formula2>
    </dataValidation>
    <dataValidation type="whole" imeMode="halfAlpha" allowBlank="1" showInputMessage="1" showErrorMessage="1" error="有効な数字を入力してください" sqref="K240:M240" xr:uid="{CF7C8AFD-632C-412F-8E7F-1F4806FC1BFC}">
      <formula1>0</formula1>
      <formula2>9999999999</formula2>
    </dataValidation>
    <dataValidation type="whole" imeMode="halfAlpha" allowBlank="1" showInputMessage="1" showErrorMessage="1" error="有効な数字を入力してください" sqref="K241:M241" xr:uid="{C0D06569-4015-4445-9D8F-01E1628FC344}">
      <formula1>0</formula1>
      <formula2>9999999999</formula2>
    </dataValidation>
    <dataValidation type="whole" imeMode="halfAlpha" allowBlank="1" showInputMessage="1" showErrorMessage="1" error="有効な数字を入力してください" sqref="K242:M242" xr:uid="{0C386284-96D4-4170-890A-B783AA79BCB8}">
      <formula1>0</formula1>
      <formula2>9999999999</formula2>
    </dataValidation>
    <dataValidation type="whole" imeMode="halfAlpha" allowBlank="1" showInputMessage="1" showErrorMessage="1" error="有効な数字を入力してください" sqref="K243:M243" xr:uid="{9810E701-67C2-4669-8FE3-9B28AF2FC018}">
      <formula1>0</formula1>
      <formula2>9999999999</formula2>
    </dataValidation>
    <dataValidation type="whole" imeMode="halfAlpha" allowBlank="1" showInputMessage="1" showErrorMessage="1" error="有効な数字を入力してください" sqref="K244:M244" xr:uid="{4A3140EC-0AE4-4ABC-A5C3-CCAA5974ABA2}">
      <formula1>0</formula1>
      <formula2>9999999999</formula2>
    </dataValidation>
    <dataValidation type="whole" imeMode="halfAlpha" allowBlank="1" showInputMessage="1" showErrorMessage="1" error="有効な数字を入力してください" sqref="K245:M245" xr:uid="{2E4A976B-C8C4-4450-A793-FD3120001062}">
      <formula1>0</formula1>
      <formula2>9999999999</formula2>
    </dataValidation>
    <dataValidation type="whole" imeMode="halfAlpha" allowBlank="1" showInputMessage="1" showErrorMessage="1" error="有効な数字を入力してください" sqref="K246:M246" xr:uid="{7CBCA3DC-F6FC-452D-9F69-CFD454B13D6D}">
      <formula1>0</formula1>
      <formula2>9999999999</formula2>
    </dataValidation>
    <dataValidation type="whole" imeMode="halfAlpha" allowBlank="1" showInputMessage="1" showErrorMessage="1" error="有効な数字を入力してください" sqref="K247:M247" xr:uid="{563E7780-CF73-467B-8D75-70FDBFB48961}">
      <formula1>0</formula1>
      <formula2>9999999999</formula2>
    </dataValidation>
    <dataValidation type="whole" imeMode="halfAlpha" allowBlank="1" showInputMessage="1" showErrorMessage="1" error="有効な数字を入力してください" sqref="K248:M248" xr:uid="{5E55B445-BA6E-431A-8810-19E51D909A0C}">
      <formula1>0</formula1>
      <formula2>9999999999</formula2>
    </dataValidation>
    <dataValidation type="whole" imeMode="halfAlpha" allowBlank="1" showInputMessage="1" showErrorMessage="1" error="有効な数字を入力してください" sqref="K249:M249" xr:uid="{960FFFB2-9782-43A6-8092-F83988460EB7}">
      <formula1>0</formula1>
      <formula2>9999999999</formula2>
    </dataValidation>
    <dataValidation type="whole" imeMode="halfAlpha" allowBlank="1" showInputMessage="1" showErrorMessage="1" error="有効な数字を入力してください" sqref="K250:M250" xr:uid="{AA8858C8-30A2-4FF8-A853-72CF06C4C189}">
      <formula1>0</formula1>
      <formula2>9999999999</formula2>
    </dataValidation>
    <dataValidation type="whole" imeMode="halfAlpha" allowBlank="1" showInputMessage="1" showErrorMessage="1" error="有効な数字を入力してください" sqref="K251:M251" xr:uid="{69214ECF-9A74-4EC3-A0BB-055595C6897D}">
      <formula1>0</formula1>
      <formula2>9999999999</formula2>
    </dataValidation>
    <dataValidation type="whole" imeMode="halfAlpha" allowBlank="1" showInputMessage="1" showErrorMessage="1" error="有効な数字を入力してください" sqref="K252:M252" xr:uid="{6FC386ED-3DD9-42A0-A4F4-C4C5C8C840C1}">
      <formula1>0</formula1>
      <formula2>9999999999</formula2>
    </dataValidation>
    <dataValidation type="whole" imeMode="halfAlpha" allowBlank="1" showInputMessage="1" showErrorMessage="1" error="有効な数字を入力してください" sqref="K253:M253" xr:uid="{6499361E-C386-44F4-98C6-6632A33029BB}">
      <formula1>0</formula1>
      <formula2>9999999999</formula2>
    </dataValidation>
    <dataValidation type="whole" imeMode="halfAlpha" allowBlank="1" showInputMessage="1" showErrorMessage="1" error="有効な数字を入力してください" sqref="K254:M254" xr:uid="{B9F0B3D9-B263-407A-9FAF-2BAFD22ADEF8}">
      <formula1>0</formula1>
      <formula2>9999999999</formula2>
    </dataValidation>
    <dataValidation type="whole" imeMode="halfAlpha" allowBlank="1" showInputMessage="1" showErrorMessage="1" error="有効な数字を入力してください" sqref="V240" xr:uid="{3A009E70-D4BE-4C82-A79B-2A40A09AB3C6}">
      <formula1>0</formula1>
      <formula2>9999999999</formula2>
    </dataValidation>
    <dataValidation type="whole" imeMode="halfAlpha" allowBlank="1" showInputMessage="1" showErrorMessage="1" error="有効な数字を入力してください" sqref="V241" xr:uid="{395C60E8-7B01-44D9-B4F7-CFBC200CB438}">
      <formula1>0</formula1>
      <formula2>9999999999</formula2>
    </dataValidation>
    <dataValidation type="whole" imeMode="halfAlpha" allowBlank="1" showInputMessage="1" showErrorMessage="1" error="有効な数字を入力してください" sqref="V242" xr:uid="{F09C5CA9-1068-4503-9886-6BDBEB4A3F22}">
      <formula1>0</formula1>
      <formula2>9999999999</formula2>
    </dataValidation>
    <dataValidation type="whole" imeMode="halfAlpha" allowBlank="1" showInputMessage="1" showErrorMessage="1" error="有効な数字を入力してください" sqref="V243" xr:uid="{3B02D9C1-5DBE-4E22-B96D-BE1BABB3A5DD}">
      <formula1>0</formula1>
      <formula2>9999999999</formula2>
    </dataValidation>
    <dataValidation type="whole" imeMode="halfAlpha" allowBlank="1" showInputMessage="1" showErrorMessage="1" error="有効な数字を入力してください" sqref="V244" xr:uid="{410D85CA-FEF0-4CD5-AAEE-CC59FA0465AA}">
      <formula1>0</formula1>
      <formula2>9999999999</formula2>
    </dataValidation>
    <dataValidation type="whole" imeMode="halfAlpha" allowBlank="1" showInputMessage="1" showErrorMessage="1" error="有効な数字を入力してください" sqref="V245" xr:uid="{61C611E9-C2F6-4EC7-8CD5-749B690FD180}">
      <formula1>0</formula1>
      <formula2>9999999999</formula2>
    </dataValidation>
    <dataValidation type="whole" imeMode="halfAlpha" allowBlank="1" showInputMessage="1" showErrorMessage="1" error="有効な数字を入力してください" sqref="V246" xr:uid="{64311E06-0956-44DC-8A34-A2E41AECD200}">
      <formula1>0</formula1>
      <formula2>9999999999</formula2>
    </dataValidation>
    <dataValidation type="whole" imeMode="halfAlpha" allowBlank="1" showInputMessage="1" showErrorMessage="1" error="有効な数字を入力してください" sqref="V247" xr:uid="{62CD6F70-E1E3-4234-83A1-958E0C009805}">
      <formula1>0</formula1>
      <formula2>9999999999</formula2>
    </dataValidation>
    <dataValidation type="whole" imeMode="halfAlpha" allowBlank="1" showInputMessage="1" showErrorMessage="1" error="有効な数字を入力してください" sqref="V248" xr:uid="{01982758-A1AF-47AD-B595-0ED044A223C8}">
      <formula1>0</formula1>
      <formula2>9999999999</formula2>
    </dataValidation>
    <dataValidation type="whole" imeMode="halfAlpha" allowBlank="1" showInputMessage="1" showErrorMessage="1" error="有効な数字を入力してください" sqref="V249" xr:uid="{BF639858-CD24-4741-9ACE-EDCE986E7F41}">
      <formula1>0</formula1>
      <formula2>9999999999</formula2>
    </dataValidation>
    <dataValidation type="whole" imeMode="halfAlpha" allowBlank="1" showInputMessage="1" showErrorMessage="1" error="有効な数字を入力してください" sqref="V250" xr:uid="{605DD72C-84C3-44FF-ABB2-78D165D7D01C}">
      <formula1>0</formula1>
      <formula2>9999999999</formula2>
    </dataValidation>
    <dataValidation type="whole" imeMode="halfAlpha" allowBlank="1" showInputMessage="1" showErrorMessage="1" error="有効な数字を入力してください" sqref="V251" xr:uid="{5B6C448F-189E-4DB4-87DC-ED95794D2E01}">
      <formula1>0</formula1>
      <formula2>9999999999</formula2>
    </dataValidation>
    <dataValidation type="whole" imeMode="halfAlpha" allowBlank="1" showInputMessage="1" showErrorMessage="1" error="有効な数字を入力してください" sqref="V252" xr:uid="{88F7AE65-35AD-46F2-B262-0DD1C781B848}">
      <formula1>0</formula1>
      <formula2>9999999999</formula2>
    </dataValidation>
    <dataValidation type="list" imeMode="halfAlpha" allowBlank="1" showInputMessage="1" showErrorMessage="1" error="リストから選択してください" sqref="M263" xr:uid="{06193795-D8FA-41D2-AC19-82EFADB14F39}">
      <formula1>"○,　"</formula1>
    </dataValidation>
    <dataValidation type="list" imeMode="halfAlpha" allowBlank="1" showInputMessage="1" showErrorMessage="1" error="リストから選択してください" sqref="N263:N266" xr:uid="{69DC6C29-00F8-4E25-A655-D309D3E03156}">
      <formula1>"○,　"</formula1>
    </dataValidation>
    <dataValidation type="list" imeMode="halfAlpha" allowBlank="1" showInputMessage="1" showErrorMessage="1" error="リストから選択してください" sqref="M264" xr:uid="{0CC1A323-A69B-460C-86C1-9424939D4491}">
      <formula1>"○,　"</formula1>
    </dataValidation>
    <dataValidation type="list" imeMode="halfAlpha" allowBlank="1" showInputMessage="1" showErrorMessage="1" error="リストから選択してください" sqref="M265" xr:uid="{1C57CED1-F1D7-4045-9698-DE4C2C9E2F36}">
      <formula1>"○,　"</formula1>
    </dataValidation>
    <dataValidation type="list" imeMode="halfAlpha" allowBlank="1" showInputMessage="1" showErrorMessage="1" error="リストから選択してください" sqref="M266" xr:uid="{3F443996-AA82-4C70-8866-2D231642C268}">
      <formula1>"○,　"</formula1>
    </dataValidation>
    <dataValidation type="list" imeMode="halfAlpha" allowBlank="1" showInputMessage="1" showErrorMessage="1" error="リストから選択してください" sqref="M267" xr:uid="{6384938B-1885-4E8D-96BD-32BB8A6F4050}">
      <formula1>"○,　"</formula1>
    </dataValidation>
    <dataValidation type="list" imeMode="halfAlpha" allowBlank="1" showInputMessage="1" showErrorMessage="1" error="リストから選択してください" sqref="N267:N275" xr:uid="{A0971899-8A1F-4C6E-963E-59D27D136ECD}">
      <formula1>"○,　"</formula1>
    </dataValidation>
    <dataValidation type="list" imeMode="halfAlpha" allowBlank="1" showInputMessage="1" showErrorMessage="1" error="リストから選択してください" sqref="M268" xr:uid="{6BEBFB9C-2252-40C1-8C28-BCCF6F8C4A4E}">
      <formula1>"○,　"</formula1>
    </dataValidation>
    <dataValidation type="list" imeMode="halfAlpha" allowBlank="1" showInputMessage="1" showErrorMessage="1" error="リストから選択してください" sqref="M269" xr:uid="{FED34A03-A20C-46FB-8E28-BFCC98541F04}">
      <formula1>"○,　"</formula1>
    </dataValidation>
    <dataValidation type="list" imeMode="halfAlpha" allowBlank="1" showInputMessage="1" showErrorMessage="1" error="リストから選択してください" sqref="M270" xr:uid="{829ED088-AA91-4245-9E17-4EE34B74B3DE}">
      <formula1>"○,　"</formula1>
    </dataValidation>
    <dataValidation type="list" imeMode="halfAlpha" allowBlank="1" showInputMessage="1" showErrorMessage="1" error="リストから選択してください" sqref="M271" xr:uid="{68F8E47F-3727-43FA-BB91-0D4B2CC229D9}">
      <formula1>"○,　"</formula1>
    </dataValidation>
    <dataValidation type="list" imeMode="halfAlpha" allowBlank="1" showInputMessage="1" showErrorMessage="1" error="リストから選択してください" sqref="M272" xr:uid="{D2E33DC6-512F-4C02-A8FE-1EF486D62F9A}">
      <formula1>"○,　"</formula1>
    </dataValidation>
    <dataValidation type="list" imeMode="halfAlpha" allowBlank="1" showInputMessage="1" showErrorMessage="1" error="リストから選択してください" sqref="M273" xr:uid="{58E5FD50-8472-44F2-A68C-D2BCE54321B9}">
      <formula1>"○,　"</formula1>
    </dataValidation>
    <dataValidation type="list" imeMode="halfAlpha" allowBlank="1" showInputMessage="1" showErrorMessage="1" error="リストから選択してください" sqref="M274" xr:uid="{4818ABF3-8F74-4C34-AADE-A345F9B1045E}">
      <formula1>"○,　"</formula1>
    </dataValidation>
    <dataValidation type="list" imeMode="halfAlpha" allowBlank="1" showInputMessage="1" showErrorMessage="1" error="リストから選択してください" sqref="M275" xr:uid="{A439EAF0-88FF-4913-A6DF-CFC337C40932}">
      <formula1>"○,　"</formula1>
    </dataValidation>
    <dataValidation errorStyle="warning" imeMode="hiragana" allowBlank="1" showInputMessage="1" showErrorMessage="1" sqref="U275:V275" xr:uid="{F1ECC7A2-52B0-4F51-B160-6949D21B3130}"/>
    <dataValidation type="list" imeMode="halfAlpha" allowBlank="1" showInputMessage="1" showErrorMessage="1" error="リストから選択してください" sqref="M276" xr:uid="{27C1CC67-6D56-4E59-8F5E-A4960461C958}">
      <formula1>"○,　"</formula1>
    </dataValidation>
    <dataValidation type="list" imeMode="halfAlpha" allowBlank="1" showInputMessage="1" showErrorMessage="1" error="リストから選択してください" sqref="N276" xr:uid="{81A7279C-8DAE-43F6-AAE2-B91F2A5F03FB}">
      <formula1>"○,　"</formula1>
    </dataValidation>
    <dataValidation type="list" imeMode="halfAlpha" allowBlank="1" showInputMessage="1" showErrorMessage="1" error="リストから選択してください" sqref="M277" xr:uid="{C6358B6C-ADC4-46D7-80FA-5304C7E4CE53}">
      <formula1>"○,　"</formula1>
    </dataValidation>
    <dataValidation type="list" imeMode="halfAlpha" allowBlank="1" showInputMessage="1" showErrorMessage="1" error="リストから選択してください" sqref="N277" xr:uid="{0965DA94-EC5C-45D3-B70A-6120246832FD}">
      <formula1>"○,　"</formula1>
    </dataValidation>
    <dataValidation type="list" imeMode="halfAlpha" allowBlank="1" showInputMessage="1" showErrorMessage="1" error="リストから選択してください" sqref="M278" xr:uid="{D436D8B6-2AE0-4FF2-9DDA-4D8D58C211F6}">
      <formula1>"○,　"</formula1>
    </dataValidation>
    <dataValidation type="list" imeMode="halfAlpha" allowBlank="1" showInputMessage="1" showErrorMessage="1" error="リストから選択してください" sqref="N278" xr:uid="{EDF6F554-B791-4F31-AF98-116EDDE3359F}">
      <formula1>"○,　"</formula1>
    </dataValidation>
    <dataValidation type="list" imeMode="halfAlpha" allowBlank="1" showInputMessage="1" showErrorMessage="1" error="リストから選択してください" sqref="M279" xr:uid="{5FBB68C1-2C5B-411B-9786-7211DEB12BEB}">
      <formula1>"○,　"</formula1>
    </dataValidation>
    <dataValidation type="list" imeMode="halfAlpha" allowBlank="1" showInputMessage="1" showErrorMessage="1" error="リストから選択してください" sqref="N279" xr:uid="{F5A894F7-1F10-4B9B-8305-F3FDB1A3E52B}">
      <formula1>"○,　"</formula1>
    </dataValidation>
    <dataValidation type="list" imeMode="halfAlpha" allowBlank="1" showInputMessage="1" showErrorMessage="1" error="リストから選択してください" sqref="M280" xr:uid="{BC4E0295-052C-4678-9AAE-49DA4AA33FBF}">
      <formula1>"○,　"</formula1>
    </dataValidation>
    <dataValidation type="list" imeMode="halfAlpha" allowBlank="1" showInputMessage="1" showErrorMessage="1" error="リストから選択してください" sqref="N280" xr:uid="{AB98CA83-215A-44F2-8214-DDA2D73A6945}">
      <formula1>"○,　"</formula1>
    </dataValidation>
    <dataValidation type="list" imeMode="halfAlpha" allowBlank="1" showInputMessage="1" showErrorMessage="1" error="リストから選択してください" sqref="M281" xr:uid="{76F29EA3-3F06-4169-8379-5C7132B75A00}">
      <formula1>"○,　"</formula1>
    </dataValidation>
    <dataValidation type="list" imeMode="halfAlpha" allowBlank="1" showInputMessage="1" showErrorMessage="1" error="リストから選択してください" sqref="N281" xr:uid="{E8225B00-7508-4FF1-8E53-D8962CBB1397}">
      <formula1>"○,　"</formula1>
    </dataValidation>
    <dataValidation type="list" imeMode="halfAlpha" allowBlank="1" showInputMessage="1" showErrorMessage="1" error="リストから選択してください" sqref="M282" xr:uid="{C1411B67-8AEF-4723-BF24-1F7B67D953E3}">
      <formula1>"○,　"</formula1>
    </dataValidation>
    <dataValidation type="list" imeMode="halfAlpha" allowBlank="1" showInputMessage="1" showErrorMessage="1" error="リストから選択してください" sqref="N282" xr:uid="{3CD649E7-D0F1-48DE-BFBF-5AB9EF5C013C}">
      <formula1>"○,　"</formula1>
    </dataValidation>
    <dataValidation type="list" imeMode="halfAlpha" allowBlank="1" showInputMessage="1" showErrorMessage="1" error="リストから選択してください" sqref="M283" xr:uid="{858FD958-5340-4900-8B57-5EDC9925B5BC}">
      <formula1>"○,　"</formula1>
    </dataValidation>
    <dataValidation type="list" imeMode="halfAlpha" allowBlank="1" showInputMessage="1" showErrorMessage="1" error="リストから選択してください" sqref="N283" xr:uid="{FCD69CB7-39C3-488C-92F1-D83156EF79BC}">
      <formula1>"○,　"</formula1>
    </dataValidation>
    <dataValidation type="list" imeMode="halfAlpha" allowBlank="1" showInputMessage="1" showErrorMessage="1" error="リストから選択してください" sqref="M284" xr:uid="{B7923678-64D4-4BED-9235-48710E3D28A3}">
      <formula1>"○,　"</formula1>
    </dataValidation>
    <dataValidation type="list" imeMode="halfAlpha" allowBlank="1" showInputMessage="1" showErrorMessage="1" error="リストから選択してください" sqref="N284" xr:uid="{8D45910D-C7CC-4896-8A73-6EDE81114B50}">
      <formula1>"○,　"</formula1>
    </dataValidation>
    <dataValidation type="list" imeMode="halfAlpha" allowBlank="1" showInputMessage="1" showErrorMessage="1" error="リストから選択してください" sqref="M285" xr:uid="{136653DE-B361-4CAB-B659-EEE5E4338DDA}">
      <formula1>"○,　"</formula1>
    </dataValidation>
    <dataValidation type="list" imeMode="halfAlpha" allowBlank="1" showInputMessage="1" showErrorMessage="1" error="リストから選択してください" sqref="N285" xr:uid="{E800E9F4-0225-4045-85D9-7AD243BC145F}">
      <formula1>"○,　"</formula1>
    </dataValidation>
    <dataValidation type="list" imeMode="halfAlpha" allowBlank="1" showInputMessage="1" showErrorMessage="1" error="リストから選択してください" sqref="M286" xr:uid="{E9F841D7-D344-4A77-81B0-313CCDFDCC58}">
      <formula1>"○,　"</formula1>
    </dataValidation>
    <dataValidation type="list" imeMode="halfAlpha" allowBlank="1" showInputMessage="1" showErrorMessage="1" error="リストから選択してください" sqref="N286" xr:uid="{034E6BB5-EF74-4AAB-9385-FEC6CC70D7E8}">
      <formula1>"○,　"</formula1>
    </dataValidation>
    <dataValidation errorStyle="warning" imeMode="hiragana" allowBlank="1" showInputMessage="1" showErrorMessage="1" sqref="U286:V286" xr:uid="{05610D75-BA19-48AA-8F75-1CA61C514A2D}"/>
    <dataValidation type="list" imeMode="halfAlpha" allowBlank="1" showInputMessage="1" showErrorMessage="1" error="リストから選択してください" sqref="M287" xr:uid="{5FB17426-901B-453B-84EC-46BDF26A3D7B}">
      <formula1>"○,　"</formula1>
    </dataValidation>
    <dataValidation type="list" imeMode="halfAlpha" allowBlank="1" showInputMessage="1" showErrorMessage="1" error="リストから選択してください" sqref="M288" xr:uid="{6E9ECDE8-05CA-410C-8439-5E80428B0213}">
      <formula1>"○,　"</formula1>
    </dataValidation>
    <dataValidation type="list" imeMode="halfAlpha" allowBlank="1" showInputMessage="1" showErrorMessage="1" error="リストから選択してください" sqref="M289" xr:uid="{F1B24A52-F1EF-41DD-9749-337B1215EFCE}">
      <formula1>"○,　"</formula1>
    </dataValidation>
    <dataValidation errorStyle="warning" imeMode="hiragana" allowBlank="1" showInputMessage="1" showErrorMessage="1" sqref="U289:V289" xr:uid="{F3074641-B024-4AFB-BC84-C0F859F733BC}"/>
    <dataValidation type="list" imeMode="halfAlpha" allowBlank="1" showInputMessage="1" showErrorMessage="1" error="リストから選択してください" sqref="M290" xr:uid="{C4FC2831-48AD-498A-94C7-29B5D6E5CF56}">
      <formula1>"○,　"</formula1>
    </dataValidation>
    <dataValidation type="list" imeMode="halfAlpha" allowBlank="1" showInputMessage="1" showErrorMessage="1" error="リストから選択してください" sqref="N290" xr:uid="{77E1A75A-FD8E-4E90-AF96-0995FA4E6851}">
      <formula1>"○,　"</formula1>
    </dataValidation>
    <dataValidation type="list" imeMode="halfAlpha" allowBlank="1" showInputMessage="1" showErrorMessage="1" error="リストから選択してください" sqref="M291" xr:uid="{88C1FDF7-DBC4-4E1E-AA11-75EFFBEC99DA}">
      <formula1>"○,　"</formula1>
    </dataValidation>
    <dataValidation type="list" imeMode="halfAlpha" allowBlank="1" showInputMessage="1" showErrorMessage="1" error="リストから選択してください" sqref="N291" xr:uid="{EB8E479A-018C-4174-8AB1-BA55AE24671E}">
      <formula1>"○,　"</formula1>
    </dataValidation>
    <dataValidation type="list" imeMode="halfAlpha" allowBlank="1" showInputMessage="1" showErrorMessage="1" error="リストから選択してください" sqref="M292" xr:uid="{4A15899F-D7B3-4DE4-9C28-E50B60924ECA}">
      <formula1>"○,　"</formula1>
    </dataValidation>
    <dataValidation type="list" imeMode="halfAlpha" allowBlank="1" showInputMessage="1" showErrorMessage="1" error="リストから選択してください" sqref="N292" xr:uid="{30EA085A-CA08-408A-B3A5-36A44BE89B73}">
      <formula1>"○,　"</formula1>
    </dataValidation>
    <dataValidation type="list" imeMode="halfAlpha" allowBlank="1" showInputMessage="1" showErrorMessage="1" error="リストから選択してください" sqref="M293" xr:uid="{D79F7E81-C849-461A-B855-67B6177EC43C}">
      <formula1>"○,　"</formula1>
    </dataValidation>
    <dataValidation type="list" imeMode="halfAlpha" allowBlank="1" showInputMessage="1" showErrorMessage="1" error="リストから選択してください" sqref="N293" xr:uid="{BC69EDE0-C320-41BD-8B22-43EDC1DC184A}">
      <formula1>"○,　"</formula1>
    </dataValidation>
    <dataValidation type="list" imeMode="halfAlpha" allowBlank="1" showInputMessage="1" showErrorMessage="1" error="リストから選択してください" sqref="M294" xr:uid="{B3FD0D94-9D49-4DB1-8843-EAB85625A9E3}">
      <formula1>"○,　"</formula1>
    </dataValidation>
    <dataValidation type="list" imeMode="halfAlpha" allowBlank="1" showInputMessage="1" showErrorMessage="1" error="リストから選択してください" sqref="N294" xr:uid="{C4BE0D83-1B28-46D9-9580-2AF942B88893}">
      <formula1>"○,　"</formula1>
    </dataValidation>
    <dataValidation type="list" imeMode="halfAlpha" allowBlank="1" showInputMessage="1" showErrorMessage="1" error="リストから選択してください" sqref="M295" xr:uid="{88CD6689-5F89-4C4F-81E5-7CBEA0D080E4}">
      <formula1>"○,　"</formula1>
    </dataValidation>
    <dataValidation type="list" imeMode="halfAlpha" allowBlank="1" showInputMessage="1" showErrorMessage="1" error="リストから選択してください" sqref="N295" xr:uid="{4D7F59DE-731E-424C-98A6-60D8F93C39CD}">
      <formula1>"○,　"</formula1>
    </dataValidation>
    <dataValidation type="list" imeMode="halfAlpha" allowBlank="1" showInputMessage="1" showErrorMessage="1" error="リストから選択してください" sqref="M296" xr:uid="{C250E115-7BEF-40DD-9510-9F66EC2D1FAB}">
      <formula1>"○,　"</formula1>
    </dataValidation>
    <dataValidation type="list" imeMode="halfAlpha" allowBlank="1" showInputMessage="1" showErrorMessage="1" error="リストから選択してください" sqref="N296" xr:uid="{1EBC3443-6BD3-4235-91FE-8F2C1685294D}">
      <formula1>"○,　"</formula1>
    </dataValidation>
    <dataValidation type="list" imeMode="halfAlpha" allowBlank="1" showInputMessage="1" showErrorMessage="1" error="リストから選択してください" sqref="M297" xr:uid="{72607F60-A59C-428E-9F0A-D62966D6549D}">
      <formula1>"○,　"</formula1>
    </dataValidation>
    <dataValidation type="list" imeMode="halfAlpha" allowBlank="1" showInputMessage="1" showErrorMessage="1" error="リストから選択してください" sqref="N297" xr:uid="{C48F7DF4-F2F4-4273-954D-233D779BBA11}">
      <formula1>"○,　"</formula1>
    </dataValidation>
    <dataValidation type="list" imeMode="halfAlpha" allowBlank="1" showInputMessage="1" showErrorMessage="1" error="リストから選択してください" sqref="M298" xr:uid="{98B139B4-12D4-4C05-AF01-197C98CC59D5}">
      <formula1>"○,　"</formula1>
    </dataValidation>
    <dataValidation type="list" imeMode="halfAlpha" allowBlank="1" showInputMessage="1" showErrorMessage="1" error="リストから選択してください" sqref="N298" xr:uid="{4B1DF94A-C124-4ED5-A1A7-D492B9861800}">
      <formula1>"○,　"</formula1>
    </dataValidation>
    <dataValidation type="list" imeMode="halfAlpha" allowBlank="1" showInputMessage="1" showErrorMessage="1" error="リストから選択してください" sqref="M299" xr:uid="{46AD8EDB-4F4E-4244-BED2-489ACA5BDF75}">
      <formula1>"○,　"</formula1>
    </dataValidation>
    <dataValidation type="list" imeMode="halfAlpha" allowBlank="1" showInputMessage="1" showErrorMessage="1" error="リストから選択してください" sqref="N299" xr:uid="{FCDFD48B-26FD-401C-B0F9-1427A896B3B2}">
      <formula1>"○,　"</formula1>
    </dataValidation>
    <dataValidation type="list" imeMode="halfAlpha" allowBlank="1" showInputMessage="1" showErrorMessage="1" error="リストから選択してください" sqref="M300" xr:uid="{8735DCCC-AB59-4314-9711-49B98D3CF1E7}">
      <formula1>"○,　"</formula1>
    </dataValidation>
    <dataValidation type="list" imeMode="halfAlpha" allowBlank="1" showInputMessage="1" showErrorMessage="1" error="リストから選択してください" sqref="N300" xr:uid="{5208D76F-59F8-46C3-83A0-D69D48B8803D}">
      <formula1>"○,　"</formula1>
    </dataValidation>
    <dataValidation type="list" imeMode="halfAlpha" allowBlank="1" showInputMessage="1" showErrorMessage="1" error="リストから選択してください" sqref="M301" xr:uid="{2EF800EC-4EA0-4DCC-AD1C-1B421E3ACEAC}">
      <formula1>"○,　"</formula1>
    </dataValidation>
    <dataValidation errorStyle="warning" imeMode="hiragana" allowBlank="1" showInputMessage="1" showErrorMessage="1" sqref="U301:V301" xr:uid="{1825D1C8-A6A9-49A6-ADB1-7AF9942C5290}"/>
    <dataValidation errorStyle="warning" imeMode="halfAlpha" allowBlank="1" showInputMessage="1" showErrorMessage="1" sqref="R263:R266" xr:uid="{C24AFFC8-CFFE-4308-AC2E-B97AA0731632}"/>
    <dataValidation type="date" imeMode="halfAlpha" allowBlank="1" showInputMessage="1" showErrorMessage="1" error="有効な日付を入力してください" sqref="S263:T266" xr:uid="{012DF6D6-9C2D-45D2-B23B-6E7BFCD06405}">
      <formula1>92</formula1>
      <formula2>73415</formula2>
    </dataValidation>
    <dataValidation errorStyle="warning" imeMode="halfAlpha" allowBlank="1" showInputMessage="1" showErrorMessage="1" sqref="R267:R275" xr:uid="{C8CCC1F6-8C76-44C3-97DB-23BE024A277B}"/>
    <dataValidation type="date" imeMode="halfAlpha" allowBlank="1" showInputMessage="1" showErrorMessage="1" error="有効な日付を入力してください" sqref="S267:T275" xr:uid="{88D4E42F-62DD-4B54-8BBC-21263D6D46CF}">
      <formula1>92</formula1>
      <formula2>73415</formula2>
    </dataValidation>
    <dataValidation errorStyle="warning" imeMode="halfAlpha" allowBlank="1" showInputMessage="1" showErrorMessage="1" sqref="R276" xr:uid="{FCE7F0AB-C461-4E74-82E3-5A474CAA21D4}"/>
    <dataValidation type="date" imeMode="halfAlpha" allowBlank="1" showInputMessage="1" showErrorMessage="1" error="有効な日付を入力してください" sqref="S276:T276" xr:uid="{3F3C0F21-5083-49C2-9DB1-0539654E5B88}">
      <formula1>92</formula1>
      <formula2>73415</formula2>
    </dataValidation>
    <dataValidation errorStyle="warning" imeMode="halfAlpha" allowBlank="1" showInputMessage="1" showErrorMessage="1" sqref="R277" xr:uid="{F71602C9-6650-4761-857C-086937643F44}"/>
    <dataValidation type="date" imeMode="halfAlpha" allowBlank="1" showInputMessage="1" showErrorMessage="1" error="有効な日付を入力してください" sqref="S277:T277" xr:uid="{40718E1B-D3D6-4E92-A919-4E0341521E0F}">
      <formula1>92</formula1>
      <formula2>73415</formula2>
    </dataValidation>
    <dataValidation errorStyle="warning" imeMode="halfAlpha" allowBlank="1" showInputMessage="1" showErrorMessage="1" sqref="R278" xr:uid="{4E889039-9AEB-4D4C-B4AA-0735BDBC96A5}"/>
    <dataValidation type="date" imeMode="halfAlpha" allowBlank="1" showInputMessage="1" showErrorMessage="1" error="有効な日付を入力してください" sqref="S278:T278" xr:uid="{C0592B63-3564-4A13-A8F5-CF7310103E80}">
      <formula1>92</formula1>
      <formula2>73415</formula2>
    </dataValidation>
    <dataValidation errorStyle="warning" imeMode="halfAlpha" allowBlank="1" showInputMessage="1" showErrorMessage="1" sqref="R279" xr:uid="{77160D62-1924-404D-B6F8-A3320E13EFF8}"/>
    <dataValidation type="date" imeMode="halfAlpha" allowBlank="1" showInputMessage="1" showErrorMessage="1" error="有効な日付を入力してください" sqref="S279:T279" xr:uid="{0C763406-314C-4DF4-B9A5-EBABA8F5ACF8}">
      <formula1>92</formula1>
      <formula2>73415</formula2>
    </dataValidation>
    <dataValidation errorStyle="warning" imeMode="halfAlpha" allowBlank="1" showInputMessage="1" showErrorMessage="1" sqref="R280" xr:uid="{989C05DB-D235-4E49-84EF-85CD5527798E}"/>
    <dataValidation type="date" imeMode="halfAlpha" allowBlank="1" showInputMessage="1" showErrorMessage="1" error="有効な日付を入力してください" sqref="S280:T280" xr:uid="{78360311-EDEF-4890-8A07-0CF440AE1671}">
      <formula1>92</formula1>
      <formula2>73415</formula2>
    </dataValidation>
    <dataValidation errorStyle="warning" imeMode="halfAlpha" allowBlank="1" showInputMessage="1" showErrorMessage="1" sqref="R281" xr:uid="{B9B3707D-BEFC-47A7-91C0-1F551DE63823}"/>
    <dataValidation type="date" imeMode="halfAlpha" allowBlank="1" showInputMessage="1" showErrorMessage="1" error="有効な日付を入力してください" sqref="S281:T281" xr:uid="{AEFE74DC-6FE1-4F83-BD9E-0D6E0CBDF456}">
      <formula1>92</formula1>
      <formula2>73415</formula2>
    </dataValidation>
    <dataValidation errorStyle="warning" imeMode="halfAlpha" allowBlank="1" showInputMessage="1" showErrorMessage="1" sqref="R282" xr:uid="{01A7D633-8A28-44C1-8254-43F2D555AA98}"/>
    <dataValidation type="date" imeMode="halfAlpha" allowBlank="1" showInputMessage="1" showErrorMessage="1" error="有効な日付を入力してください" sqref="S282:T282" xr:uid="{E92CFB37-276E-4158-9D39-95AF037A0B16}">
      <formula1>92</formula1>
      <formula2>73415</formula2>
    </dataValidation>
    <dataValidation errorStyle="warning" imeMode="halfAlpha" allowBlank="1" showInputMessage="1" showErrorMessage="1" sqref="R283" xr:uid="{08AAC7E6-004B-4369-B76E-F946CC9022CF}"/>
    <dataValidation type="date" imeMode="halfAlpha" allowBlank="1" showInputMessage="1" showErrorMessage="1" error="有効な日付を入力してください" sqref="S283:T283" xr:uid="{EE58184C-B906-4E62-8634-5294CA20F8EF}">
      <formula1>92</formula1>
      <formula2>73415</formula2>
    </dataValidation>
    <dataValidation errorStyle="warning" imeMode="halfAlpha" allowBlank="1" showInputMessage="1" showErrorMessage="1" sqref="R284" xr:uid="{42459EBA-B26B-4EC2-AA8D-2C209D66BC54}"/>
    <dataValidation type="date" imeMode="halfAlpha" allowBlank="1" showInputMessage="1" showErrorMessage="1" error="有効な日付を入力してください" sqref="S284:T284" xr:uid="{E7DC5C68-F46D-4246-927A-D8C01583BE2E}">
      <formula1>92</formula1>
      <formula2>73415</formula2>
    </dataValidation>
    <dataValidation errorStyle="warning" imeMode="halfAlpha" allowBlank="1" showInputMessage="1" showErrorMessage="1" sqref="R285" xr:uid="{8D5AA13E-AD77-4A8F-ACD3-7F24763C3949}"/>
    <dataValidation type="date" imeMode="halfAlpha" allowBlank="1" showInputMessage="1" showErrorMessage="1" error="有効な日付を入力してください" sqref="S285:T285" xr:uid="{F24799DA-0BEA-4AB3-945B-19F3A5829472}">
      <formula1>92</formula1>
      <formula2>73415</formula2>
    </dataValidation>
    <dataValidation errorStyle="warning" imeMode="halfAlpha" allowBlank="1" showInputMessage="1" showErrorMessage="1" sqref="R286" xr:uid="{1317C6FB-EF79-4812-8699-1716B060F971}"/>
    <dataValidation type="date" imeMode="halfAlpha" allowBlank="1" showInputMessage="1" showErrorMessage="1" error="有効な日付を入力してください" sqref="S286:T286" xr:uid="{343DAD88-7E2E-4932-B327-A5AF8776AF19}">
      <formula1>92</formula1>
      <formula2>73415</formula2>
    </dataValidation>
    <dataValidation errorStyle="warning" imeMode="halfAlpha" allowBlank="1" showInputMessage="1" showErrorMessage="1" sqref="R290" xr:uid="{75313A45-0B51-4836-A7FF-FE3EDD4F5884}"/>
    <dataValidation type="date" imeMode="halfAlpha" allowBlank="1" showInputMessage="1" showErrorMessage="1" error="有効な日付を入力してください" sqref="S290:T290" xr:uid="{FA5524B4-9F69-4E1A-93E4-709D8FE3EB5E}">
      <formula1>92</formula1>
      <formula2>73415</formula2>
    </dataValidation>
    <dataValidation errorStyle="warning" imeMode="halfAlpha" allowBlank="1" showInputMessage="1" showErrorMessage="1" sqref="R291" xr:uid="{F80B5C47-38BA-40EB-A4E6-328266638B0C}"/>
    <dataValidation type="date" imeMode="halfAlpha" allowBlank="1" showInputMessage="1" showErrorMessage="1" error="有効な日付を入力してください" sqref="S291:T291" xr:uid="{09A5BEB3-2A1A-490E-8DC1-BB5EC40D2CEF}">
      <formula1>92</formula1>
      <formula2>73415</formula2>
    </dataValidation>
    <dataValidation errorStyle="warning" imeMode="halfAlpha" allowBlank="1" showInputMessage="1" showErrorMessage="1" sqref="R292" xr:uid="{25550EF8-F531-4CA0-B9AC-210BA7F6AC95}"/>
    <dataValidation type="date" imeMode="halfAlpha" allowBlank="1" showInputMessage="1" showErrorMessage="1" error="有効な日付を入力してください" sqref="S292:T292" xr:uid="{6904BBD8-05B1-40AA-8D7B-E772BF0213A4}">
      <formula1>92</formula1>
      <formula2>73415</formula2>
    </dataValidation>
    <dataValidation errorStyle="warning" imeMode="halfAlpha" allowBlank="1" showInputMessage="1" showErrorMessage="1" sqref="R293:R300" xr:uid="{93C9817E-78F5-4E50-A6A6-743E2F23F237}"/>
    <dataValidation type="date" imeMode="halfAlpha" allowBlank="1" showInputMessage="1" showErrorMessage="1" error="有効な日付を入力してください" sqref="S293:T300" xr:uid="{BF3AA803-A0D9-4221-A8E8-336FC0A791D9}">
      <formula1>92</formula1>
      <formula2>73415</formula2>
    </dataValidation>
    <dataValidation type="list" imeMode="halfAlpha" allowBlank="1" showInputMessage="1" showErrorMessage="1" error="リストから選択してください" sqref="E312:F312" xr:uid="{DF8950EF-212D-4C80-B910-84BFEC4E1631}">
      <formula1>コンサル工種</formula1>
    </dataValidation>
    <dataValidation errorStyle="warning" imeMode="hiragana" allowBlank="1" showInputMessage="1" showErrorMessage="1" sqref="G312:K312" xr:uid="{3AD4AD86-6E9F-41D7-891B-44743ABBD03D}"/>
    <dataValidation type="list" imeMode="halfAlpha" allowBlank="1" showInputMessage="1" showErrorMessage="1" error="リストから選択してください" sqref="L312" xr:uid="{C91A9DFD-952F-41FF-9179-DCD7AFF76B59}">
      <formula1>"元請,下請,　"</formula1>
    </dataValidation>
    <dataValidation errorStyle="warning" imeMode="hiragana" allowBlank="1" showInputMessage="1" showErrorMessage="1" sqref="M312:P312" xr:uid="{816C2A78-B237-47CF-A3A2-9F66F39F80AB}"/>
    <dataValidation errorStyle="warning" imeMode="hiragana" allowBlank="1" showInputMessage="1" showErrorMessage="1" sqref="Q312:R312" xr:uid="{5C68B884-9EF6-4CAB-BDCF-E140ECD83316}"/>
    <dataValidation type="whole" imeMode="halfAlpha" allowBlank="1" showInputMessage="1" showErrorMessage="1" error="有効な数字を入力してください。10兆円以上になる場合は、9,999,999,999と入力してください" sqref="S312:T312" xr:uid="{9F5EFC94-15CF-4CCD-875A-020F4B471199}">
      <formula1>-9999999999</formula1>
      <formula2>9999999999</formula2>
    </dataValidation>
    <dataValidation type="date" imeMode="halfAlpha" allowBlank="1" showInputMessage="1" showErrorMessage="1" error="有効な日付を入力してください" sqref="U312" xr:uid="{9CD27730-CF2E-4867-8EB1-0B8764D91379}">
      <formula1>92</formula1>
      <formula2>73415</formula2>
    </dataValidation>
    <dataValidation type="date" imeMode="halfAlpha" allowBlank="1" showInputMessage="1" showErrorMessage="1" error="有効な日付を入力してください" sqref="V312" xr:uid="{51CCFA8F-F0DE-404A-84D0-95B35D7904DC}">
      <formula1>92</formula1>
      <formula2>73415</formula2>
    </dataValidation>
    <dataValidation type="list" imeMode="halfAlpha" allowBlank="1" showInputMessage="1" showErrorMessage="1" error="リストから選択してください" sqref="E313:F313" xr:uid="{CD9C5BBC-838F-4A6A-A4CE-26131D291230}">
      <formula1>コンサル工種</formula1>
    </dataValidation>
    <dataValidation errorStyle="warning" imeMode="hiragana" allowBlank="1" showInputMessage="1" showErrorMessage="1" sqref="G313:K313" xr:uid="{BD713A99-B74D-487F-8CC1-CC76FDBE3A49}"/>
    <dataValidation type="list" imeMode="halfAlpha" allowBlank="1" showInputMessage="1" showErrorMessage="1" error="リストから選択してください" sqref="L313" xr:uid="{9A97C733-4015-4664-94D3-B1C4680C725A}">
      <formula1>"元請,下請,　"</formula1>
    </dataValidation>
    <dataValidation errorStyle="warning" imeMode="hiragana" allowBlank="1" showInputMessage="1" showErrorMessage="1" sqref="M313:P313" xr:uid="{DBC5B59B-0F17-4755-9AE2-06CE6CD7AB88}"/>
    <dataValidation errorStyle="warning" imeMode="hiragana" allowBlank="1" showInputMessage="1" showErrorMessage="1" sqref="Q313:R313" xr:uid="{538F7EE9-52D0-49D9-9F01-DC85E99403E1}"/>
    <dataValidation type="whole" imeMode="halfAlpha" allowBlank="1" showInputMessage="1" showErrorMessage="1" error="有効な数字を入力してください。10兆円以上になる場合は、9,999,999,999と入力してください" sqref="S313:T313" xr:uid="{9D07B3C9-6B25-4649-8028-5CC404687611}">
      <formula1>-9999999999</formula1>
      <formula2>9999999999</formula2>
    </dataValidation>
    <dataValidation type="date" imeMode="halfAlpha" allowBlank="1" showInputMessage="1" showErrorMessage="1" error="有効な日付を入力してください" sqref="U313" xr:uid="{2AFE167D-FD40-4800-BBE5-E206C8BA09BC}">
      <formula1>92</formula1>
      <formula2>73415</formula2>
    </dataValidation>
    <dataValidation type="date" imeMode="halfAlpha" allowBlank="1" showInputMessage="1" showErrorMessage="1" error="有効な日付を入力してください" sqref="V313" xr:uid="{6629BB0F-7505-438D-9888-3BF95DFC58CB}">
      <formula1>92</formula1>
      <formula2>73415</formula2>
    </dataValidation>
    <dataValidation type="list" imeMode="halfAlpha" allowBlank="1" showInputMessage="1" showErrorMessage="1" error="リストから選択してください" sqref="E314:F314" xr:uid="{0F4A5B81-1608-435B-9AF8-03F6D326728B}">
      <formula1>コンサル工種</formula1>
    </dataValidation>
    <dataValidation errorStyle="warning" imeMode="hiragana" allowBlank="1" showInputMessage="1" showErrorMessage="1" sqref="G314:K314" xr:uid="{20C97BE1-A0E9-4DBE-84A8-64A680A46F45}"/>
    <dataValidation type="list" imeMode="halfAlpha" allowBlank="1" showInputMessage="1" showErrorMessage="1" error="リストから選択してください" sqref="L314" xr:uid="{974FF429-4CC8-4AAB-A5E6-BB2ADE175F06}">
      <formula1>"元請,下請,　"</formula1>
    </dataValidation>
    <dataValidation errorStyle="warning" imeMode="hiragana" allowBlank="1" showInputMessage="1" showErrorMessage="1" sqref="M314:P314" xr:uid="{CE261733-CAF0-4E08-A464-8B4D1A02A6BC}"/>
    <dataValidation errorStyle="warning" imeMode="hiragana" allowBlank="1" showInputMessage="1" showErrorMessage="1" sqref="Q314:R314" xr:uid="{A625B213-D783-4881-8DD5-F237711A86C2}"/>
    <dataValidation type="whole" imeMode="halfAlpha" allowBlank="1" showInputMessage="1" showErrorMessage="1" error="有効な数字を入力してください。10兆円以上になる場合は、9,999,999,999と入力してください" sqref="S314:T314" xr:uid="{F373BCB6-8073-4C08-8AE8-F3B1FF3BF4EF}">
      <formula1>-9999999999</formula1>
      <formula2>9999999999</formula2>
    </dataValidation>
    <dataValidation type="date" imeMode="halfAlpha" allowBlank="1" showInputMessage="1" showErrorMessage="1" error="有効な日付を入力してください" sqref="U314" xr:uid="{8C8F126B-6800-41C5-A02C-A5D88339D1E2}">
      <formula1>92</formula1>
      <formula2>73415</formula2>
    </dataValidation>
    <dataValidation type="date" imeMode="halfAlpha" allowBlank="1" showInputMessage="1" showErrorMessage="1" error="有効な日付を入力してください" sqref="V314" xr:uid="{F6E5DED1-8044-4B72-B255-3FBB78EC5C90}">
      <formula1>92</formula1>
      <formula2>73415</formula2>
    </dataValidation>
    <dataValidation type="list" imeMode="halfAlpha" allowBlank="1" showInputMessage="1" showErrorMessage="1" error="リストから選択してください" sqref="E315:F315" xr:uid="{C0CAE1B9-76D8-470C-B2C9-64FADDADADF5}">
      <formula1>コンサル工種</formula1>
    </dataValidation>
    <dataValidation errorStyle="warning" imeMode="hiragana" allowBlank="1" showInputMessage="1" showErrorMessage="1" sqref="G315:K315" xr:uid="{C2123E06-F488-4EB6-8D65-5EEE7369DA5C}"/>
    <dataValidation type="list" imeMode="halfAlpha" allowBlank="1" showInputMessage="1" showErrorMessage="1" error="リストから選択してください" sqref="L315" xr:uid="{9E9BB9BA-A7B0-4E77-BCF2-483C3FBCBF54}">
      <formula1>"元請,下請,　"</formula1>
    </dataValidation>
    <dataValidation errorStyle="warning" imeMode="hiragana" allowBlank="1" showInputMessage="1" showErrorMessage="1" sqref="M315:P315" xr:uid="{83A86322-332D-49F9-82F7-CBF88F2CEAEC}"/>
    <dataValidation errorStyle="warning" imeMode="hiragana" allowBlank="1" showInputMessage="1" showErrorMessage="1" sqref="Q315:R315" xr:uid="{2799CE03-D25D-45C2-8F0A-455F6FF71573}"/>
    <dataValidation type="whole" imeMode="halfAlpha" allowBlank="1" showInputMessage="1" showErrorMessage="1" error="有効な数字を入力してください。10兆円以上になる場合は、9,999,999,999と入力してください" sqref="S315:T315" xr:uid="{9E9164E0-B0D1-4FF9-9602-C4F7E34187E0}">
      <formula1>-9999999999</formula1>
      <formula2>9999999999</formula2>
    </dataValidation>
    <dataValidation type="date" imeMode="halfAlpha" allowBlank="1" showInputMessage="1" showErrorMessage="1" error="有効な日付を入力してください" sqref="U315" xr:uid="{AD5E1207-D3D1-44FA-8CCE-192CF8A51964}">
      <formula1>92</formula1>
      <formula2>73415</formula2>
    </dataValidation>
    <dataValidation type="date" imeMode="halfAlpha" allowBlank="1" showInputMessage="1" showErrorMessage="1" error="有効な日付を入力してください" sqref="V315" xr:uid="{D398CF5D-788D-4B85-B96A-743403A4C135}">
      <formula1>92</formula1>
      <formula2>73415</formula2>
    </dataValidation>
    <dataValidation type="list" imeMode="halfAlpha" allowBlank="1" showInputMessage="1" showErrorMessage="1" error="リストから選択してください" sqref="E316:F316" xr:uid="{73C3C257-BC61-41B2-BC6E-825EF610F4BF}">
      <formula1>コンサル工種</formula1>
    </dataValidation>
    <dataValidation errorStyle="warning" imeMode="hiragana" allowBlank="1" showInputMessage="1" showErrorMessage="1" sqref="G316:K316" xr:uid="{CC8C51E6-A3B8-41FF-A07E-19BB01E7D07F}"/>
    <dataValidation type="list" imeMode="halfAlpha" allowBlank="1" showInputMessage="1" showErrorMessage="1" error="リストから選択してください" sqref="L316" xr:uid="{C8A2990B-F88C-4B78-9EC6-C765650F9649}">
      <formula1>"元請,下請,　"</formula1>
    </dataValidation>
    <dataValidation errorStyle="warning" imeMode="hiragana" allowBlank="1" showInputMessage="1" showErrorMessage="1" sqref="M316:P316" xr:uid="{D3E50B3C-1EDB-4449-8664-CE5E90FBF50F}"/>
    <dataValidation errorStyle="warning" imeMode="hiragana" allowBlank="1" showInputMessage="1" showErrorMessage="1" sqref="Q316:R316" xr:uid="{0EAA1BF9-3786-4BDC-9EC8-17BB38CCC0FF}"/>
    <dataValidation type="whole" imeMode="halfAlpha" allowBlank="1" showInputMessage="1" showErrorMessage="1" error="有効な数字を入力してください。10兆円以上になる場合は、9,999,999,999と入力してください" sqref="S316:T316" xr:uid="{112495CB-0CB0-4EBB-B2EB-AF6A873A7806}">
      <formula1>-9999999999</formula1>
      <formula2>9999999999</formula2>
    </dataValidation>
    <dataValidation type="date" imeMode="halfAlpha" allowBlank="1" showInputMessage="1" showErrorMessage="1" error="有効な日付を入力してください" sqref="U316" xr:uid="{8837725C-4BFC-4060-A794-4898E42DECAE}">
      <formula1>92</formula1>
      <formula2>73415</formula2>
    </dataValidation>
    <dataValidation type="date" imeMode="halfAlpha" allowBlank="1" showInputMessage="1" showErrorMessage="1" error="有効な日付を入力してください" sqref="V316" xr:uid="{73CDF2DA-CE78-47D3-8CE9-486CF0C10890}">
      <formula1>92</formula1>
      <formula2>73415</formula2>
    </dataValidation>
    <dataValidation errorStyle="warning" imeMode="hiragana" allowBlank="1" showInputMessage="1" showErrorMessage="1" sqref="E325:L325" xr:uid="{5B2B4525-7D67-4F98-8CB6-2A20562CA16F}"/>
    <dataValidation errorStyle="warning" imeMode="hiragana" allowBlank="1" showInputMessage="1" showErrorMessage="1" sqref="M325:S325" xr:uid="{CB8FBFA4-9890-42D4-9CE6-DE22DF3149A9}"/>
    <dataValidation type="list" imeMode="halfAlpha" allowBlank="1" showInputMessage="1" showErrorMessage="1" error="リストから選択してください" sqref="T325:V325" xr:uid="{79D534FF-A0AD-41BC-B8C4-6241161E2477}">
      <formula1>"①親会社と子会社の関係,②親会社を同じくする子会社同士の関係,③役員が他の会社の役員を兼ねている"</formula1>
    </dataValidation>
    <dataValidation errorStyle="warning" imeMode="hiragana" allowBlank="1" showInputMessage="1" showErrorMessage="1" sqref="E326:L326" xr:uid="{569AB113-2EFC-41C4-B656-761E7CBC16EC}"/>
    <dataValidation errorStyle="warning" imeMode="hiragana" allowBlank="1" showInputMessage="1" showErrorMessage="1" sqref="M326:S326" xr:uid="{E05CC74D-DC99-40A6-8725-00208C5B9BAA}"/>
    <dataValidation type="list" imeMode="halfAlpha" allowBlank="1" showInputMessage="1" showErrorMessage="1" error="リストから選択してください" sqref="T326:V326" xr:uid="{691C87DF-1FB2-4E4C-BD5B-A08520FDE3B7}">
      <formula1>"①親会社と子会社の関係,②親会社を同じくする子会社同士の関係,③役員が他の会社の役員を兼ねている"</formula1>
    </dataValidation>
    <dataValidation errorStyle="warning" imeMode="hiragana" allowBlank="1" showInputMessage="1" showErrorMessage="1" sqref="E327:L327" xr:uid="{9134837E-F916-47AC-BCCA-3B600EF4C611}"/>
    <dataValidation errorStyle="warning" imeMode="hiragana" allowBlank="1" showInputMessage="1" showErrorMessage="1" sqref="M327:S327" xr:uid="{B732835A-4229-496D-A55A-817C58B0AD3A}"/>
    <dataValidation type="list" imeMode="halfAlpha" allowBlank="1" showInputMessage="1" showErrorMessage="1" error="リストから選択してください" sqref="T327:V327" xr:uid="{2BBF1C28-D8DF-4CEA-AE12-43B13B8A4A73}">
      <formula1>"①親会社と子会社の関係,②親会社を同じくする子会社同士の関係,③役員が他の会社の役員を兼ねている"</formula1>
    </dataValidation>
    <dataValidation errorStyle="warning" imeMode="hiragana" allowBlank="1" showInputMessage="1" showErrorMessage="1" sqref="E328:L328" xr:uid="{7EEFC55A-EAD4-423D-8C4E-47CC3B7F4A1E}"/>
    <dataValidation errorStyle="warning" imeMode="hiragana" allowBlank="1" showInputMessage="1" showErrorMessage="1" sqref="M328:S328" xr:uid="{A228B9C8-9A26-4CD0-9E5C-A42313F4C354}"/>
    <dataValidation type="list" imeMode="halfAlpha" allowBlank="1" showInputMessage="1" showErrorMessage="1" error="リストから選択してください" sqref="T328:V328" xr:uid="{CC70A3F0-0945-435B-B90E-F92D670E778E}">
      <formula1>"①親会社と子会社の関係,②親会社を同じくする子会社同士の関係,③役員が他の会社の役員を兼ねている"</formula1>
    </dataValidation>
    <dataValidation errorStyle="warning" imeMode="hiragana" allowBlank="1" showInputMessage="1" showErrorMessage="1" sqref="E329:L329" xr:uid="{9A804F14-5A39-4A93-A456-3C2DFB3844CE}"/>
    <dataValidation errorStyle="warning" imeMode="hiragana" allowBlank="1" showInputMessage="1" showErrorMessage="1" sqref="M329:S329" xr:uid="{1C02C24C-1294-4F04-B523-12AAADB442D4}"/>
    <dataValidation type="list" imeMode="halfAlpha" allowBlank="1" showInputMessage="1" showErrorMessage="1" error="リストから選択してください" sqref="T329:V329" xr:uid="{EBFD466A-FAD1-421C-AAE1-49737227B71A}">
      <formula1>"①親会社と子会社の関係,②親会社を同じくする子会社同士の関係,③役員が他の会社の役員を兼ねている"</formula1>
    </dataValidation>
    <dataValidation errorStyle="warning" imeMode="hiragana" allowBlank="1" showInputMessage="1" showErrorMessage="1" sqref="E330:L330" xr:uid="{A2A57D34-324F-47AF-894E-DBBAAE02E4D7}"/>
    <dataValidation errorStyle="warning" imeMode="hiragana" allowBlank="1" showInputMessage="1" showErrorMessage="1" sqref="M330:S330" xr:uid="{25C4AFEA-F2BF-4EFC-B2E4-DAE4294A68D5}"/>
    <dataValidation type="list" imeMode="halfAlpha" allowBlank="1" showInputMessage="1" showErrorMessage="1" error="リストから選択してください" sqref="T330:V330" xr:uid="{5B0A72BD-1B2F-4214-9CE2-CD23300E9168}">
      <formula1>"①親会社と子会社の関係,②親会社を同じくする子会社同士の関係,③役員が他の会社の役員を兼ねている"</formula1>
    </dataValidation>
    <dataValidation errorStyle="warning" imeMode="hiragana" allowBlank="1" showInputMessage="1" showErrorMessage="1" sqref="E331:L331" xr:uid="{EDFEC72F-9973-47C3-BDDE-AF97641F34D6}"/>
    <dataValidation errorStyle="warning" imeMode="hiragana" allowBlank="1" showInputMessage="1" showErrorMessage="1" sqref="M331:S331" xr:uid="{3E8219F2-D334-451E-AFFE-3CB9F088BFD4}"/>
    <dataValidation type="list" imeMode="halfAlpha" allowBlank="1" showInputMessage="1" showErrorMessage="1" error="リストから選択してください" sqref="T331:V331" xr:uid="{00F32574-2096-4D3B-BA67-CB2112E7DE21}">
      <formula1>"①親会社と子会社の関係,②親会社を同じくする子会社同士の関係,③役員が他の会社の役員を兼ねている"</formula1>
    </dataValidation>
    <dataValidation errorStyle="warning" imeMode="hiragana" allowBlank="1" showInputMessage="1" showErrorMessage="1" sqref="E332:L332" xr:uid="{29449063-971C-4EDA-A7FB-66ECEE526AFF}"/>
    <dataValidation errorStyle="warning" imeMode="hiragana" allowBlank="1" showInputMessage="1" showErrorMessage="1" sqref="M332:S332" xr:uid="{8205BB8E-5009-4861-BC7F-392461921DDF}"/>
    <dataValidation type="list" imeMode="halfAlpha" allowBlank="1" showInputMessage="1" showErrorMessage="1" error="リストから選択してください" sqref="T332:V332" xr:uid="{CA01D4A0-F307-4E18-8C63-7D03E11A4575}">
      <formula1>"①親会社と子会社の関係,②親会社を同じくする子会社同士の関係,③役員が他の会社の役員を兼ねている"</formula1>
    </dataValidation>
    <dataValidation errorStyle="warning" imeMode="hiragana" allowBlank="1" showInputMessage="1" showErrorMessage="1" sqref="E333:L333" xr:uid="{D0A77C5C-9EE5-4032-9643-5754614B391A}"/>
    <dataValidation errorStyle="warning" imeMode="hiragana" allowBlank="1" showInputMessage="1" showErrorMessage="1" sqref="M333:S333" xr:uid="{3B6A7853-840C-421D-99B0-F0BC47545133}"/>
    <dataValidation type="list" imeMode="halfAlpha" allowBlank="1" showInputMessage="1" showErrorMessage="1" error="リストから選択してください" sqref="T333:V333" xr:uid="{46EFB734-FDC9-44F0-8421-EF7E297DD5C0}">
      <formula1>"①親会社と子会社の関係,②親会社を同じくする子会社同士の関係,③役員が他の会社の役員を兼ねている"</formula1>
    </dataValidation>
    <dataValidation errorStyle="warning" imeMode="hiragana" allowBlank="1" showInputMessage="1" showErrorMessage="1" sqref="E334:L334" xr:uid="{02C75976-2A55-4E99-A998-F0D376DCD856}"/>
    <dataValidation errorStyle="warning" imeMode="hiragana" allowBlank="1" showInputMessage="1" showErrorMessage="1" sqref="M334:S334" xr:uid="{B54AAFAC-2C33-4136-9345-6C07344F5CA2}"/>
    <dataValidation type="list" imeMode="halfAlpha" allowBlank="1" showInputMessage="1" showErrorMessage="1" error="リストから選択してください" sqref="T334:V334" xr:uid="{DAA690C2-77A4-47C8-86D5-84BF2BC87620}">
      <formula1>"①親会社と子会社の関係,②親会社を同じくする子会社同士の関係,③役員が他の会社の役員を兼ねている"</formula1>
    </dataValidation>
    <dataValidation errorStyle="warning" imeMode="hiragana" allowBlank="1" showInputMessage="1" showErrorMessage="1" sqref="E335:L335" xr:uid="{A4F35CCD-320D-41F2-9AF5-923FA8242A2C}"/>
    <dataValidation errorStyle="warning" imeMode="hiragana" allowBlank="1" showInputMessage="1" showErrorMessage="1" sqref="M335:S335" xr:uid="{381B9901-6BC8-446A-B1A1-70711853BB54}"/>
    <dataValidation type="list" imeMode="halfAlpha" allowBlank="1" showInputMessage="1" showErrorMessage="1" error="リストから選択してください" sqref="T335:V335" xr:uid="{416F6F10-A943-447C-A699-D0C71B7E7C03}">
      <formula1>"①親会社と子会社の関係,②親会社を同じくする子会社同士の関係,③役員が他の会社の役員を兼ねている"</formula1>
    </dataValidation>
  </dataValidations>
  <pageMargins left="0.19685039370078741" right="0.19685039370078741" top="0.39370078740157483" bottom="0.19685039370078741" header="0.19685039370078741" footer="0.19685039370078741"/>
  <pageSetup paperSize="9" scale="67" fitToHeight="0" orientation="portrait" r:id="rId1"/>
  <headerFooter>
    <oddHeader>&amp;R&amp;8&amp;P/&amp;N</oddHeader>
  </headerFooter>
  <ignoredErrors>
    <ignoredError sqref="D240:D254 O240:O25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AE47E-EA37-45C6-9A23-58DAE947E7FE}">
  <sheetPr>
    <pageSetUpPr fitToPage="1"/>
  </sheetPr>
  <dimension ref="A1:M58"/>
  <sheetViews>
    <sheetView showGridLines="0" zoomScaleNormal="100" workbookViewId="0">
      <pane ySplit="8" topLeftCell="A9" activePane="bottomLeft" state="frozen"/>
      <selection pane="bottomLeft" activeCell="B1" sqref="B1"/>
    </sheetView>
  </sheetViews>
  <sheetFormatPr defaultColWidth="2.375" defaultRowHeight="13.5" x14ac:dyDescent="0.15"/>
  <cols>
    <col min="1" max="1" width="9.375" style="538" hidden="1" customWidth="1"/>
    <col min="2" max="3" width="3.75" style="543" customWidth="1"/>
    <col min="4" max="4" width="16.75" style="543" customWidth="1"/>
    <col min="5" max="6" width="22.625" style="543" customWidth="1"/>
    <col min="7" max="7" width="6" style="543" customWidth="1"/>
    <col min="8" max="8" width="19.75" style="543" customWidth="1"/>
    <col min="9" max="9" width="14.875" style="543" hidden="1" customWidth="1"/>
    <col min="10" max="10" width="52.875" style="543" customWidth="1"/>
    <col min="11" max="11" width="38.375" style="543" customWidth="1"/>
    <col min="12" max="12" width="2.375" style="543"/>
    <col min="13" max="13" width="13.375" style="543" hidden="1" customWidth="1"/>
    <col min="14" max="16384" width="2.375" style="543"/>
  </cols>
  <sheetData>
    <row r="1" spans="1:13" s="539" customFormat="1" ht="30" customHeight="1" x14ac:dyDescent="0.15">
      <c r="A1" s="538" t="s">
        <v>269</v>
      </c>
      <c r="C1" s="540" t="s">
        <v>65</v>
      </c>
      <c r="D1" s="540"/>
      <c r="E1" s="540"/>
      <c r="F1" s="540"/>
      <c r="G1" s="540"/>
      <c r="H1" s="540"/>
      <c r="I1" s="540"/>
      <c r="J1" s="540"/>
      <c r="K1" s="541">
        <v>45292</v>
      </c>
      <c r="L1" s="541"/>
    </row>
    <row r="2" spans="1:13" s="539" customFormat="1" ht="15" hidden="1" customHeight="1" x14ac:dyDescent="0.15">
      <c r="A2" s="538" t="s">
        <v>270</v>
      </c>
      <c r="C2" s="542"/>
      <c r="D2" s="542"/>
      <c r="E2" s="542"/>
      <c r="F2" s="542"/>
      <c r="G2" s="542"/>
      <c r="H2" s="542"/>
      <c r="I2" s="542"/>
      <c r="J2" s="542"/>
      <c r="K2" s="541"/>
      <c r="L2" s="541"/>
    </row>
    <row r="3" spans="1:13" ht="47.25" customHeight="1" x14ac:dyDescent="0.15">
      <c r="A3" s="538">
        <v>2024.01</v>
      </c>
      <c r="C3" s="544" t="s">
        <v>271</v>
      </c>
      <c r="D3" s="544"/>
      <c r="E3" s="544"/>
      <c r="F3" s="544"/>
      <c r="G3" s="544"/>
      <c r="H3" s="544"/>
      <c r="I3" s="544"/>
      <c r="J3" s="544"/>
      <c r="K3" s="544"/>
    </row>
    <row r="4" spans="1:13" ht="64.5" customHeight="1" x14ac:dyDescent="0.15">
      <c r="A4" s="545"/>
      <c r="C4" s="546" t="s">
        <v>272</v>
      </c>
      <c r="D4" s="546"/>
      <c r="E4" s="546"/>
      <c r="F4" s="546"/>
      <c r="G4" s="546"/>
      <c r="H4" s="546"/>
      <c r="I4" s="546"/>
      <c r="J4" s="546"/>
      <c r="K4" s="546"/>
    </row>
    <row r="5" spans="1:13" ht="15" hidden="1" customHeight="1" x14ac:dyDescent="0.15">
      <c r="C5" s="264"/>
      <c r="D5" s="230"/>
      <c r="E5" s="230"/>
      <c r="F5" s="230"/>
      <c r="G5" s="230"/>
      <c r="H5" s="230"/>
      <c r="I5" s="230"/>
      <c r="J5" s="230"/>
      <c r="K5" s="230"/>
    </row>
    <row r="6" spans="1:13" ht="15" hidden="1" customHeight="1" x14ac:dyDescent="0.15">
      <c r="C6" s="264"/>
      <c r="D6" s="230"/>
      <c r="E6" s="230"/>
      <c r="F6" s="230"/>
      <c r="G6" s="230"/>
      <c r="H6" s="230"/>
      <c r="I6" s="230"/>
      <c r="J6" s="230"/>
      <c r="K6" s="230"/>
    </row>
    <row r="7" spans="1:13" ht="15" hidden="1" customHeight="1" x14ac:dyDescent="0.15">
      <c r="C7" s="264"/>
      <c r="D7" s="230"/>
      <c r="E7" s="230"/>
      <c r="F7" s="230"/>
      <c r="G7" s="230"/>
      <c r="H7" s="230"/>
      <c r="I7" s="230"/>
      <c r="J7" s="230"/>
      <c r="K7" s="230"/>
    </row>
    <row r="8" spans="1:13" s="547" customFormat="1" ht="30.75" customHeight="1" x14ac:dyDescent="0.15">
      <c r="A8" s="538"/>
      <c r="C8" s="548"/>
      <c r="D8" s="549" t="s">
        <v>66</v>
      </c>
      <c r="E8" s="549" t="s">
        <v>67</v>
      </c>
      <c r="F8" s="549" t="s">
        <v>68</v>
      </c>
      <c r="G8" s="550" t="s">
        <v>69</v>
      </c>
      <c r="H8" s="550" t="str">
        <f>"生年月日
" &amp; 日付例_s</f>
        <v>生年月日
例)2023/4/1</v>
      </c>
      <c r="I8" s="551" t="s">
        <v>70</v>
      </c>
      <c r="J8" s="551" t="s">
        <v>206</v>
      </c>
      <c r="K8" s="552" t="s">
        <v>71</v>
      </c>
      <c r="M8" s="547">
        <f>COUNTIF(M9:M58,"&gt;0")</f>
        <v>0</v>
      </c>
    </row>
    <row r="9" spans="1:13" s="547" customFormat="1" ht="18" customHeight="1" x14ac:dyDescent="0.15">
      <c r="A9" s="538">
        <f t="shared" ref="A9:A40" si="0">IFERROR(IF(AND(OR($C9=1,AND($C9&gt;1,$M9&gt;0)), OR(TRIM($D9)="",TRIM($E9)="",TRIM($F9)="",TRIM($G9)="",TRIM($H9)="")),1001,0),3)</f>
        <v>1001</v>
      </c>
      <c r="C9" s="553">
        <v>1</v>
      </c>
      <c r="D9" s="36"/>
      <c r="E9" s="37"/>
      <c r="F9" s="36"/>
      <c r="G9" s="2"/>
      <c r="H9" s="38"/>
      <c r="I9" s="2"/>
      <c r="J9" s="39"/>
      <c r="K9" s="36"/>
      <c r="M9" s="547">
        <f>COUNTA($D9:$F9,$H9,$J9:$K9)+IF(TRIM($G9)="",0,1)+IF(TRIM($I9)="",0,1)</f>
        <v>0</v>
      </c>
    </row>
    <row r="10" spans="1:13" s="547" customFormat="1" ht="18" customHeight="1" x14ac:dyDescent="0.15">
      <c r="A10" s="538">
        <f t="shared" si="0"/>
        <v>0</v>
      </c>
      <c r="B10" s="554"/>
      <c r="C10" s="555">
        <v>2</v>
      </c>
      <c r="D10" s="1"/>
      <c r="E10" s="24"/>
      <c r="F10" s="1"/>
      <c r="G10" s="24"/>
      <c r="H10" s="40"/>
      <c r="I10" s="24"/>
      <c r="J10" s="41"/>
      <c r="K10" s="1"/>
      <c r="M10" s="547">
        <f t="shared" ref="M10:M58" si="1">COUNTA($D10:$F10,$H10,$J10:$K10)+IF(TRIM($G10)="",0,1)+IF(TRIM($I10)="",0,1)</f>
        <v>0</v>
      </c>
    </row>
    <row r="11" spans="1:13" s="547" customFormat="1" ht="18" customHeight="1" x14ac:dyDescent="0.15">
      <c r="A11" s="538">
        <f t="shared" si="0"/>
        <v>0</v>
      </c>
      <c r="B11" s="554"/>
      <c r="C11" s="555">
        <v>3</v>
      </c>
      <c r="D11" s="1"/>
      <c r="E11" s="24"/>
      <c r="F11" s="1"/>
      <c r="G11" s="24"/>
      <c r="H11" s="40"/>
      <c r="I11" s="24"/>
      <c r="J11" s="41"/>
      <c r="K11" s="1"/>
      <c r="M11" s="547">
        <f t="shared" si="1"/>
        <v>0</v>
      </c>
    </row>
    <row r="12" spans="1:13" s="547" customFormat="1" ht="18" customHeight="1" x14ac:dyDescent="0.15">
      <c r="A12" s="538">
        <f t="shared" si="0"/>
        <v>0</v>
      </c>
      <c r="B12" s="554"/>
      <c r="C12" s="555">
        <v>4</v>
      </c>
      <c r="D12" s="1"/>
      <c r="E12" s="24"/>
      <c r="F12" s="1"/>
      <c r="G12" s="24"/>
      <c r="H12" s="40"/>
      <c r="I12" s="24"/>
      <c r="J12" s="41"/>
      <c r="K12" s="1"/>
      <c r="M12" s="547">
        <f t="shared" si="1"/>
        <v>0</v>
      </c>
    </row>
    <row r="13" spans="1:13" s="547" customFormat="1" ht="18" customHeight="1" x14ac:dyDescent="0.15">
      <c r="A13" s="538">
        <f t="shared" si="0"/>
        <v>0</v>
      </c>
      <c r="B13" s="554"/>
      <c r="C13" s="555">
        <v>5</v>
      </c>
      <c r="D13" s="1"/>
      <c r="E13" s="24"/>
      <c r="F13" s="1"/>
      <c r="G13" s="24"/>
      <c r="H13" s="40"/>
      <c r="I13" s="24"/>
      <c r="J13" s="41"/>
      <c r="K13" s="1"/>
      <c r="M13" s="547">
        <f t="shared" si="1"/>
        <v>0</v>
      </c>
    </row>
    <row r="14" spans="1:13" s="547" customFormat="1" ht="18" customHeight="1" x14ac:dyDescent="0.15">
      <c r="A14" s="538">
        <f t="shared" si="0"/>
        <v>0</v>
      </c>
      <c r="B14" s="554"/>
      <c r="C14" s="555">
        <v>6</v>
      </c>
      <c r="D14" s="1"/>
      <c r="E14" s="24"/>
      <c r="F14" s="1"/>
      <c r="G14" s="24"/>
      <c r="H14" s="40"/>
      <c r="I14" s="24"/>
      <c r="J14" s="41"/>
      <c r="K14" s="1"/>
      <c r="M14" s="547">
        <f t="shared" si="1"/>
        <v>0</v>
      </c>
    </row>
    <row r="15" spans="1:13" s="547" customFormat="1" ht="18" customHeight="1" x14ac:dyDescent="0.15">
      <c r="A15" s="538">
        <f t="shared" si="0"/>
        <v>0</v>
      </c>
      <c r="B15" s="554"/>
      <c r="C15" s="555">
        <v>7</v>
      </c>
      <c r="D15" s="1"/>
      <c r="E15" s="24"/>
      <c r="F15" s="1"/>
      <c r="G15" s="24"/>
      <c r="H15" s="40"/>
      <c r="I15" s="24"/>
      <c r="J15" s="41"/>
      <c r="K15" s="1"/>
      <c r="M15" s="547">
        <f t="shared" si="1"/>
        <v>0</v>
      </c>
    </row>
    <row r="16" spans="1:13" s="547" customFormat="1" ht="18" customHeight="1" x14ac:dyDescent="0.15">
      <c r="A16" s="538">
        <f t="shared" si="0"/>
        <v>0</v>
      </c>
      <c r="B16" s="554"/>
      <c r="C16" s="555">
        <v>8</v>
      </c>
      <c r="D16" s="1"/>
      <c r="E16" s="24"/>
      <c r="F16" s="1"/>
      <c r="G16" s="24"/>
      <c r="H16" s="40"/>
      <c r="I16" s="24"/>
      <c r="J16" s="41"/>
      <c r="K16" s="1"/>
      <c r="M16" s="547">
        <f t="shared" si="1"/>
        <v>0</v>
      </c>
    </row>
    <row r="17" spans="1:13" s="547" customFormat="1" ht="18" customHeight="1" x14ac:dyDescent="0.15">
      <c r="A17" s="538">
        <f t="shared" si="0"/>
        <v>0</v>
      </c>
      <c r="B17" s="554"/>
      <c r="C17" s="555">
        <v>9</v>
      </c>
      <c r="D17" s="1"/>
      <c r="E17" s="24"/>
      <c r="F17" s="1"/>
      <c r="G17" s="24"/>
      <c r="H17" s="40"/>
      <c r="I17" s="24"/>
      <c r="J17" s="41"/>
      <c r="K17" s="1"/>
      <c r="M17" s="547">
        <f t="shared" si="1"/>
        <v>0</v>
      </c>
    </row>
    <row r="18" spans="1:13" s="547" customFormat="1" ht="18" customHeight="1" x14ac:dyDescent="0.15">
      <c r="A18" s="538">
        <f t="shared" si="0"/>
        <v>0</v>
      </c>
      <c r="B18" s="554"/>
      <c r="C18" s="555">
        <v>10</v>
      </c>
      <c r="D18" s="1"/>
      <c r="E18" s="24"/>
      <c r="F18" s="1"/>
      <c r="G18" s="24"/>
      <c r="H18" s="40"/>
      <c r="I18" s="24"/>
      <c r="J18" s="41"/>
      <c r="K18" s="1"/>
      <c r="M18" s="547">
        <f t="shared" si="1"/>
        <v>0</v>
      </c>
    </row>
    <row r="19" spans="1:13" s="547" customFormat="1" ht="18" customHeight="1" x14ac:dyDescent="0.15">
      <c r="A19" s="538">
        <f t="shared" si="0"/>
        <v>0</v>
      </c>
      <c r="B19" s="554"/>
      <c r="C19" s="555">
        <v>11</v>
      </c>
      <c r="D19" s="1"/>
      <c r="E19" s="24"/>
      <c r="F19" s="1"/>
      <c r="G19" s="24"/>
      <c r="H19" s="40"/>
      <c r="I19" s="24"/>
      <c r="J19" s="41"/>
      <c r="K19" s="1"/>
      <c r="M19" s="547">
        <f t="shared" si="1"/>
        <v>0</v>
      </c>
    </row>
    <row r="20" spans="1:13" s="547" customFormat="1" ht="18" customHeight="1" x14ac:dyDescent="0.15">
      <c r="A20" s="538">
        <f t="shared" si="0"/>
        <v>0</v>
      </c>
      <c r="B20" s="554"/>
      <c r="C20" s="555">
        <v>12</v>
      </c>
      <c r="D20" s="1"/>
      <c r="E20" s="24"/>
      <c r="F20" s="1"/>
      <c r="G20" s="24"/>
      <c r="H20" s="40"/>
      <c r="I20" s="24"/>
      <c r="J20" s="41"/>
      <c r="K20" s="1"/>
      <c r="M20" s="547">
        <f t="shared" si="1"/>
        <v>0</v>
      </c>
    </row>
    <row r="21" spans="1:13" s="547" customFormat="1" ht="18" customHeight="1" x14ac:dyDescent="0.15">
      <c r="A21" s="538">
        <f t="shared" si="0"/>
        <v>0</v>
      </c>
      <c r="B21" s="554"/>
      <c r="C21" s="555">
        <v>13</v>
      </c>
      <c r="D21" s="1"/>
      <c r="E21" s="24"/>
      <c r="F21" s="1"/>
      <c r="G21" s="24"/>
      <c r="H21" s="40"/>
      <c r="I21" s="24"/>
      <c r="J21" s="41"/>
      <c r="K21" s="1"/>
      <c r="M21" s="547">
        <f t="shared" si="1"/>
        <v>0</v>
      </c>
    </row>
    <row r="22" spans="1:13" s="547" customFormat="1" ht="18" customHeight="1" x14ac:dyDescent="0.15">
      <c r="A22" s="538">
        <f t="shared" si="0"/>
        <v>0</v>
      </c>
      <c r="B22" s="554"/>
      <c r="C22" s="555">
        <v>14</v>
      </c>
      <c r="D22" s="1"/>
      <c r="E22" s="24"/>
      <c r="F22" s="1"/>
      <c r="G22" s="24"/>
      <c r="H22" s="40"/>
      <c r="I22" s="24"/>
      <c r="J22" s="41"/>
      <c r="K22" s="1"/>
      <c r="M22" s="547">
        <f t="shared" si="1"/>
        <v>0</v>
      </c>
    </row>
    <row r="23" spans="1:13" s="547" customFormat="1" ht="18" customHeight="1" x14ac:dyDescent="0.15">
      <c r="A23" s="538">
        <f t="shared" si="0"/>
        <v>0</v>
      </c>
      <c r="B23" s="554"/>
      <c r="C23" s="555">
        <v>15</v>
      </c>
      <c r="D23" s="1"/>
      <c r="E23" s="24"/>
      <c r="F23" s="1"/>
      <c r="G23" s="24"/>
      <c r="H23" s="40"/>
      <c r="I23" s="24"/>
      <c r="J23" s="41"/>
      <c r="K23" s="1"/>
      <c r="M23" s="547">
        <f t="shared" si="1"/>
        <v>0</v>
      </c>
    </row>
    <row r="24" spans="1:13" s="547" customFormat="1" ht="18" customHeight="1" x14ac:dyDescent="0.15">
      <c r="A24" s="538">
        <f t="shared" si="0"/>
        <v>0</v>
      </c>
      <c r="B24" s="554"/>
      <c r="C24" s="555">
        <v>16</v>
      </c>
      <c r="D24" s="1"/>
      <c r="E24" s="24"/>
      <c r="F24" s="1"/>
      <c r="G24" s="24"/>
      <c r="H24" s="40"/>
      <c r="I24" s="24"/>
      <c r="J24" s="41"/>
      <c r="K24" s="1"/>
      <c r="M24" s="547">
        <f t="shared" si="1"/>
        <v>0</v>
      </c>
    </row>
    <row r="25" spans="1:13" s="547" customFormat="1" ht="18" customHeight="1" x14ac:dyDescent="0.15">
      <c r="A25" s="538">
        <f t="shared" si="0"/>
        <v>0</v>
      </c>
      <c r="B25" s="554"/>
      <c r="C25" s="555">
        <v>17</v>
      </c>
      <c r="D25" s="1"/>
      <c r="E25" s="24"/>
      <c r="F25" s="1"/>
      <c r="G25" s="24"/>
      <c r="H25" s="40"/>
      <c r="I25" s="24"/>
      <c r="J25" s="41"/>
      <c r="K25" s="1"/>
      <c r="M25" s="547">
        <f t="shared" si="1"/>
        <v>0</v>
      </c>
    </row>
    <row r="26" spans="1:13" s="547" customFormat="1" ht="18" customHeight="1" x14ac:dyDescent="0.15">
      <c r="A26" s="538">
        <f t="shared" si="0"/>
        <v>0</v>
      </c>
      <c r="B26" s="554"/>
      <c r="C26" s="555">
        <v>18</v>
      </c>
      <c r="D26" s="1"/>
      <c r="E26" s="24"/>
      <c r="F26" s="1"/>
      <c r="G26" s="24"/>
      <c r="H26" s="40"/>
      <c r="I26" s="24"/>
      <c r="J26" s="41"/>
      <c r="K26" s="1"/>
      <c r="M26" s="547">
        <f t="shared" si="1"/>
        <v>0</v>
      </c>
    </row>
    <row r="27" spans="1:13" s="547" customFormat="1" ht="18" customHeight="1" x14ac:dyDescent="0.15">
      <c r="A27" s="538">
        <f t="shared" si="0"/>
        <v>0</v>
      </c>
      <c r="B27" s="554"/>
      <c r="C27" s="555">
        <v>19</v>
      </c>
      <c r="D27" s="1"/>
      <c r="E27" s="24"/>
      <c r="F27" s="1"/>
      <c r="G27" s="24"/>
      <c r="H27" s="40"/>
      <c r="I27" s="24"/>
      <c r="J27" s="41"/>
      <c r="K27" s="1"/>
      <c r="M27" s="547">
        <f t="shared" si="1"/>
        <v>0</v>
      </c>
    </row>
    <row r="28" spans="1:13" s="547" customFormat="1" ht="18" customHeight="1" x14ac:dyDescent="0.15">
      <c r="A28" s="538">
        <f t="shared" si="0"/>
        <v>0</v>
      </c>
      <c r="B28" s="554"/>
      <c r="C28" s="555">
        <v>20</v>
      </c>
      <c r="D28" s="1"/>
      <c r="E28" s="24"/>
      <c r="F28" s="1"/>
      <c r="G28" s="24"/>
      <c r="H28" s="40"/>
      <c r="I28" s="24"/>
      <c r="J28" s="41"/>
      <c r="K28" s="1"/>
      <c r="M28" s="547">
        <f t="shared" si="1"/>
        <v>0</v>
      </c>
    </row>
    <row r="29" spans="1:13" s="547" customFormat="1" ht="18" customHeight="1" x14ac:dyDescent="0.15">
      <c r="A29" s="538">
        <f t="shared" si="0"/>
        <v>0</v>
      </c>
      <c r="B29" s="554"/>
      <c r="C29" s="555">
        <v>21</v>
      </c>
      <c r="D29" s="1"/>
      <c r="E29" s="24"/>
      <c r="F29" s="1"/>
      <c r="G29" s="24"/>
      <c r="H29" s="40"/>
      <c r="I29" s="24"/>
      <c r="J29" s="41"/>
      <c r="K29" s="1"/>
      <c r="M29" s="547">
        <f t="shared" si="1"/>
        <v>0</v>
      </c>
    </row>
    <row r="30" spans="1:13" s="547" customFormat="1" ht="18" customHeight="1" x14ac:dyDescent="0.15">
      <c r="A30" s="538">
        <f t="shared" si="0"/>
        <v>0</v>
      </c>
      <c r="B30" s="554"/>
      <c r="C30" s="555">
        <v>22</v>
      </c>
      <c r="D30" s="1"/>
      <c r="E30" s="24"/>
      <c r="F30" s="1"/>
      <c r="G30" s="24"/>
      <c r="H30" s="40"/>
      <c r="I30" s="24"/>
      <c r="J30" s="41"/>
      <c r="K30" s="1"/>
      <c r="M30" s="547">
        <f t="shared" si="1"/>
        <v>0</v>
      </c>
    </row>
    <row r="31" spans="1:13" s="547" customFormat="1" ht="18" customHeight="1" x14ac:dyDescent="0.15">
      <c r="A31" s="538">
        <f t="shared" si="0"/>
        <v>0</v>
      </c>
      <c r="B31" s="554"/>
      <c r="C31" s="555">
        <v>23</v>
      </c>
      <c r="D31" s="1"/>
      <c r="E31" s="24"/>
      <c r="F31" s="1"/>
      <c r="G31" s="24"/>
      <c r="H31" s="40"/>
      <c r="I31" s="24"/>
      <c r="J31" s="41"/>
      <c r="K31" s="1"/>
      <c r="M31" s="547">
        <f t="shared" si="1"/>
        <v>0</v>
      </c>
    </row>
    <row r="32" spans="1:13" s="547" customFormat="1" ht="18" customHeight="1" x14ac:dyDescent="0.15">
      <c r="A32" s="538">
        <f t="shared" si="0"/>
        <v>0</v>
      </c>
      <c r="B32" s="554"/>
      <c r="C32" s="555">
        <v>24</v>
      </c>
      <c r="D32" s="1"/>
      <c r="E32" s="24"/>
      <c r="F32" s="1"/>
      <c r="G32" s="24"/>
      <c r="H32" s="40"/>
      <c r="I32" s="24"/>
      <c r="J32" s="41"/>
      <c r="K32" s="1"/>
      <c r="M32" s="547">
        <f t="shared" si="1"/>
        <v>0</v>
      </c>
    </row>
    <row r="33" spans="1:13" s="547" customFormat="1" ht="18" customHeight="1" x14ac:dyDescent="0.15">
      <c r="A33" s="538">
        <f t="shared" si="0"/>
        <v>0</v>
      </c>
      <c r="B33" s="554"/>
      <c r="C33" s="555">
        <v>25</v>
      </c>
      <c r="D33" s="1"/>
      <c r="E33" s="24"/>
      <c r="F33" s="1"/>
      <c r="G33" s="24"/>
      <c r="H33" s="40"/>
      <c r="I33" s="24"/>
      <c r="J33" s="41"/>
      <c r="K33" s="1"/>
      <c r="M33" s="547">
        <f t="shared" si="1"/>
        <v>0</v>
      </c>
    </row>
    <row r="34" spans="1:13" s="547" customFormat="1" ht="18" customHeight="1" x14ac:dyDescent="0.15">
      <c r="A34" s="538">
        <f t="shared" si="0"/>
        <v>0</v>
      </c>
      <c r="B34" s="554"/>
      <c r="C34" s="555">
        <v>26</v>
      </c>
      <c r="D34" s="1"/>
      <c r="E34" s="24"/>
      <c r="F34" s="1"/>
      <c r="G34" s="24"/>
      <c r="H34" s="40"/>
      <c r="I34" s="24"/>
      <c r="J34" s="41"/>
      <c r="K34" s="1"/>
      <c r="M34" s="547">
        <f t="shared" si="1"/>
        <v>0</v>
      </c>
    </row>
    <row r="35" spans="1:13" s="547" customFormat="1" ht="18" customHeight="1" x14ac:dyDescent="0.15">
      <c r="A35" s="538">
        <f t="shared" si="0"/>
        <v>0</v>
      </c>
      <c r="B35" s="554"/>
      <c r="C35" s="555">
        <v>27</v>
      </c>
      <c r="D35" s="1"/>
      <c r="E35" s="24"/>
      <c r="F35" s="1"/>
      <c r="G35" s="24"/>
      <c r="H35" s="40"/>
      <c r="I35" s="24"/>
      <c r="J35" s="41"/>
      <c r="K35" s="1"/>
      <c r="M35" s="547">
        <f t="shared" si="1"/>
        <v>0</v>
      </c>
    </row>
    <row r="36" spans="1:13" s="547" customFormat="1" ht="18" customHeight="1" x14ac:dyDescent="0.15">
      <c r="A36" s="538">
        <f t="shared" si="0"/>
        <v>0</v>
      </c>
      <c r="B36" s="554"/>
      <c r="C36" s="555">
        <v>28</v>
      </c>
      <c r="D36" s="1"/>
      <c r="E36" s="24"/>
      <c r="F36" s="1"/>
      <c r="G36" s="24"/>
      <c r="H36" s="40"/>
      <c r="I36" s="24"/>
      <c r="J36" s="41"/>
      <c r="K36" s="1"/>
      <c r="M36" s="547">
        <f t="shared" si="1"/>
        <v>0</v>
      </c>
    </row>
    <row r="37" spans="1:13" s="547" customFormat="1" ht="18" customHeight="1" x14ac:dyDescent="0.15">
      <c r="A37" s="538">
        <f t="shared" si="0"/>
        <v>0</v>
      </c>
      <c r="B37" s="554"/>
      <c r="C37" s="555">
        <v>29</v>
      </c>
      <c r="D37" s="1"/>
      <c r="E37" s="24"/>
      <c r="F37" s="1"/>
      <c r="G37" s="24"/>
      <c r="H37" s="40"/>
      <c r="I37" s="24"/>
      <c r="J37" s="41"/>
      <c r="K37" s="1"/>
      <c r="M37" s="547">
        <f t="shared" si="1"/>
        <v>0</v>
      </c>
    </row>
    <row r="38" spans="1:13" s="547" customFormat="1" ht="18" customHeight="1" x14ac:dyDescent="0.15">
      <c r="A38" s="538">
        <f t="shared" si="0"/>
        <v>0</v>
      </c>
      <c r="B38" s="554"/>
      <c r="C38" s="555">
        <v>30</v>
      </c>
      <c r="D38" s="1"/>
      <c r="E38" s="24"/>
      <c r="F38" s="1"/>
      <c r="G38" s="24"/>
      <c r="H38" s="40"/>
      <c r="I38" s="24"/>
      <c r="J38" s="41"/>
      <c r="K38" s="1"/>
      <c r="M38" s="547">
        <f t="shared" si="1"/>
        <v>0</v>
      </c>
    </row>
    <row r="39" spans="1:13" s="547" customFormat="1" ht="18" customHeight="1" x14ac:dyDescent="0.15">
      <c r="A39" s="538">
        <f t="shared" si="0"/>
        <v>0</v>
      </c>
      <c r="B39" s="554"/>
      <c r="C39" s="555">
        <v>31</v>
      </c>
      <c r="D39" s="1"/>
      <c r="E39" s="24"/>
      <c r="F39" s="1"/>
      <c r="G39" s="24"/>
      <c r="H39" s="40"/>
      <c r="I39" s="24"/>
      <c r="J39" s="41"/>
      <c r="K39" s="1"/>
      <c r="M39" s="547">
        <f t="shared" si="1"/>
        <v>0</v>
      </c>
    </row>
    <row r="40" spans="1:13" s="547" customFormat="1" ht="18" customHeight="1" x14ac:dyDescent="0.15">
      <c r="A40" s="538">
        <f t="shared" si="0"/>
        <v>0</v>
      </c>
      <c r="B40" s="554"/>
      <c r="C40" s="555">
        <v>32</v>
      </c>
      <c r="D40" s="1"/>
      <c r="E40" s="24"/>
      <c r="F40" s="1"/>
      <c r="G40" s="24"/>
      <c r="H40" s="40"/>
      <c r="I40" s="24"/>
      <c r="J40" s="41"/>
      <c r="K40" s="1"/>
      <c r="M40" s="547">
        <f t="shared" si="1"/>
        <v>0</v>
      </c>
    </row>
    <row r="41" spans="1:13" s="547" customFormat="1" ht="18" customHeight="1" x14ac:dyDescent="0.15">
      <c r="A41" s="538">
        <f t="shared" ref="A41:A58" si="2">IFERROR(IF(AND(OR($C41=1,AND($C41&gt;1,$M41&gt;0)), OR(TRIM($D41)="",TRIM($E41)="",TRIM($F41)="",TRIM($G41)="",TRIM($H41)="")),1001,0),3)</f>
        <v>0</v>
      </c>
      <c r="B41" s="554"/>
      <c r="C41" s="555">
        <v>33</v>
      </c>
      <c r="D41" s="1"/>
      <c r="E41" s="24"/>
      <c r="F41" s="1"/>
      <c r="G41" s="24"/>
      <c r="H41" s="40"/>
      <c r="I41" s="24"/>
      <c r="J41" s="41"/>
      <c r="K41" s="1"/>
      <c r="M41" s="547">
        <f t="shared" si="1"/>
        <v>0</v>
      </c>
    </row>
    <row r="42" spans="1:13" s="547" customFormat="1" ht="18" customHeight="1" x14ac:dyDescent="0.15">
      <c r="A42" s="538">
        <f t="shared" si="2"/>
        <v>0</v>
      </c>
      <c r="B42" s="554"/>
      <c r="C42" s="555">
        <v>34</v>
      </c>
      <c r="D42" s="1"/>
      <c r="E42" s="24"/>
      <c r="F42" s="1"/>
      <c r="G42" s="24"/>
      <c r="H42" s="40"/>
      <c r="I42" s="24"/>
      <c r="J42" s="41"/>
      <c r="K42" s="1"/>
      <c r="M42" s="547">
        <f t="shared" si="1"/>
        <v>0</v>
      </c>
    </row>
    <row r="43" spans="1:13" s="547" customFormat="1" ht="18" customHeight="1" x14ac:dyDescent="0.15">
      <c r="A43" s="538">
        <f t="shared" si="2"/>
        <v>0</v>
      </c>
      <c r="B43" s="554"/>
      <c r="C43" s="555">
        <v>35</v>
      </c>
      <c r="D43" s="1"/>
      <c r="E43" s="24"/>
      <c r="F43" s="1"/>
      <c r="G43" s="24"/>
      <c r="H43" s="40"/>
      <c r="I43" s="24"/>
      <c r="J43" s="41"/>
      <c r="K43" s="1"/>
      <c r="M43" s="547">
        <f t="shared" si="1"/>
        <v>0</v>
      </c>
    </row>
    <row r="44" spans="1:13" s="547" customFormat="1" ht="18" customHeight="1" x14ac:dyDescent="0.15">
      <c r="A44" s="538">
        <f t="shared" si="2"/>
        <v>0</v>
      </c>
      <c r="B44" s="554"/>
      <c r="C44" s="555">
        <v>36</v>
      </c>
      <c r="D44" s="1"/>
      <c r="E44" s="24"/>
      <c r="F44" s="1"/>
      <c r="G44" s="24"/>
      <c r="H44" s="40"/>
      <c r="I44" s="24"/>
      <c r="J44" s="41"/>
      <c r="K44" s="1"/>
      <c r="M44" s="547">
        <f t="shared" si="1"/>
        <v>0</v>
      </c>
    </row>
    <row r="45" spans="1:13" s="547" customFormat="1" ht="18" customHeight="1" x14ac:dyDescent="0.15">
      <c r="A45" s="538">
        <f t="shared" si="2"/>
        <v>0</v>
      </c>
      <c r="B45" s="554"/>
      <c r="C45" s="555">
        <v>37</v>
      </c>
      <c r="D45" s="1"/>
      <c r="E45" s="24"/>
      <c r="F45" s="1"/>
      <c r="G45" s="24"/>
      <c r="H45" s="40"/>
      <c r="I45" s="24"/>
      <c r="J45" s="41"/>
      <c r="K45" s="1"/>
      <c r="M45" s="547">
        <f t="shared" si="1"/>
        <v>0</v>
      </c>
    </row>
    <row r="46" spans="1:13" s="547" customFormat="1" ht="18" customHeight="1" x14ac:dyDescent="0.15">
      <c r="A46" s="538">
        <f t="shared" si="2"/>
        <v>0</v>
      </c>
      <c r="B46" s="554"/>
      <c r="C46" s="555">
        <v>38</v>
      </c>
      <c r="D46" s="1"/>
      <c r="E46" s="24"/>
      <c r="F46" s="1"/>
      <c r="G46" s="24"/>
      <c r="H46" s="40"/>
      <c r="I46" s="24"/>
      <c r="J46" s="41"/>
      <c r="K46" s="1"/>
      <c r="M46" s="547">
        <f t="shared" si="1"/>
        <v>0</v>
      </c>
    </row>
    <row r="47" spans="1:13" s="547" customFormat="1" ht="18" customHeight="1" x14ac:dyDescent="0.15">
      <c r="A47" s="538">
        <f t="shared" si="2"/>
        <v>0</v>
      </c>
      <c r="B47" s="554"/>
      <c r="C47" s="555">
        <v>39</v>
      </c>
      <c r="D47" s="1"/>
      <c r="E47" s="24"/>
      <c r="F47" s="1"/>
      <c r="G47" s="24"/>
      <c r="H47" s="40"/>
      <c r="I47" s="24"/>
      <c r="J47" s="41"/>
      <c r="K47" s="1"/>
      <c r="M47" s="547">
        <f t="shared" si="1"/>
        <v>0</v>
      </c>
    </row>
    <row r="48" spans="1:13" s="547" customFormat="1" ht="18" customHeight="1" x14ac:dyDescent="0.15">
      <c r="A48" s="538">
        <f t="shared" si="2"/>
        <v>0</v>
      </c>
      <c r="B48" s="554"/>
      <c r="C48" s="555">
        <v>40</v>
      </c>
      <c r="D48" s="1"/>
      <c r="E48" s="24"/>
      <c r="F48" s="1"/>
      <c r="G48" s="24"/>
      <c r="H48" s="40"/>
      <c r="I48" s="24"/>
      <c r="J48" s="41"/>
      <c r="K48" s="1"/>
      <c r="M48" s="547">
        <f t="shared" si="1"/>
        <v>0</v>
      </c>
    </row>
    <row r="49" spans="1:13" s="547" customFormat="1" ht="18" customHeight="1" x14ac:dyDescent="0.15">
      <c r="A49" s="538">
        <f t="shared" si="2"/>
        <v>0</v>
      </c>
      <c r="B49" s="554"/>
      <c r="C49" s="555">
        <v>41</v>
      </c>
      <c r="D49" s="1"/>
      <c r="E49" s="24"/>
      <c r="F49" s="1"/>
      <c r="G49" s="24"/>
      <c r="H49" s="40"/>
      <c r="I49" s="24"/>
      <c r="J49" s="41"/>
      <c r="K49" s="1"/>
      <c r="M49" s="547">
        <f t="shared" si="1"/>
        <v>0</v>
      </c>
    </row>
    <row r="50" spans="1:13" s="547" customFormat="1" ht="18" customHeight="1" x14ac:dyDescent="0.15">
      <c r="A50" s="538">
        <f t="shared" si="2"/>
        <v>0</v>
      </c>
      <c r="B50" s="554"/>
      <c r="C50" s="555">
        <v>42</v>
      </c>
      <c r="D50" s="1"/>
      <c r="E50" s="24"/>
      <c r="F50" s="1"/>
      <c r="G50" s="24"/>
      <c r="H50" s="40"/>
      <c r="I50" s="24"/>
      <c r="J50" s="41"/>
      <c r="K50" s="1"/>
      <c r="M50" s="547">
        <f t="shared" si="1"/>
        <v>0</v>
      </c>
    </row>
    <row r="51" spans="1:13" s="547" customFormat="1" ht="18" customHeight="1" x14ac:dyDescent="0.15">
      <c r="A51" s="538">
        <f t="shared" si="2"/>
        <v>0</v>
      </c>
      <c r="B51" s="554"/>
      <c r="C51" s="555">
        <v>43</v>
      </c>
      <c r="D51" s="1"/>
      <c r="E51" s="24"/>
      <c r="F51" s="1"/>
      <c r="G51" s="24"/>
      <c r="H51" s="40"/>
      <c r="I51" s="24"/>
      <c r="J51" s="41"/>
      <c r="K51" s="1"/>
      <c r="M51" s="547">
        <f t="shared" si="1"/>
        <v>0</v>
      </c>
    </row>
    <row r="52" spans="1:13" s="547" customFormat="1" ht="18" customHeight="1" x14ac:dyDescent="0.15">
      <c r="A52" s="538">
        <f t="shared" si="2"/>
        <v>0</v>
      </c>
      <c r="B52" s="554"/>
      <c r="C52" s="555">
        <v>44</v>
      </c>
      <c r="D52" s="1"/>
      <c r="E52" s="24"/>
      <c r="F52" s="1"/>
      <c r="G52" s="24"/>
      <c r="H52" s="40"/>
      <c r="I52" s="24"/>
      <c r="J52" s="41"/>
      <c r="K52" s="1"/>
      <c r="M52" s="547">
        <f t="shared" si="1"/>
        <v>0</v>
      </c>
    </row>
    <row r="53" spans="1:13" s="547" customFormat="1" ht="18" customHeight="1" x14ac:dyDescent="0.15">
      <c r="A53" s="538">
        <f t="shared" si="2"/>
        <v>0</v>
      </c>
      <c r="B53" s="554"/>
      <c r="C53" s="555">
        <v>45</v>
      </c>
      <c r="D53" s="1"/>
      <c r="E53" s="24"/>
      <c r="F53" s="1"/>
      <c r="G53" s="24"/>
      <c r="H53" s="40"/>
      <c r="I53" s="24"/>
      <c r="J53" s="41"/>
      <c r="K53" s="1"/>
      <c r="M53" s="547">
        <f t="shared" si="1"/>
        <v>0</v>
      </c>
    </row>
    <row r="54" spans="1:13" s="547" customFormat="1" ht="18" customHeight="1" x14ac:dyDescent="0.15">
      <c r="A54" s="538">
        <f t="shared" si="2"/>
        <v>0</v>
      </c>
      <c r="B54" s="554"/>
      <c r="C54" s="555">
        <v>46</v>
      </c>
      <c r="D54" s="1"/>
      <c r="E54" s="24"/>
      <c r="F54" s="1"/>
      <c r="G54" s="24"/>
      <c r="H54" s="40"/>
      <c r="I54" s="24"/>
      <c r="J54" s="41"/>
      <c r="K54" s="1"/>
      <c r="M54" s="547">
        <f t="shared" si="1"/>
        <v>0</v>
      </c>
    </row>
    <row r="55" spans="1:13" s="547" customFormat="1" ht="18" customHeight="1" x14ac:dyDescent="0.15">
      <c r="A55" s="538">
        <f t="shared" si="2"/>
        <v>0</v>
      </c>
      <c r="B55" s="554"/>
      <c r="C55" s="555">
        <v>47</v>
      </c>
      <c r="D55" s="1"/>
      <c r="E55" s="24"/>
      <c r="F55" s="1"/>
      <c r="G55" s="24"/>
      <c r="H55" s="40"/>
      <c r="I55" s="24"/>
      <c r="J55" s="41"/>
      <c r="K55" s="1"/>
      <c r="M55" s="547">
        <f t="shared" si="1"/>
        <v>0</v>
      </c>
    </row>
    <row r="56" spans="1:13" s="547" customFormat="1" ht="18" customHeight="1" x14ac:dyDescent="0.15">
      <c r="A56" s="538">
        <f t="shared" si="2"/>
        <v>0</v>
      </c>
      <c r="B56" s="554"/>
      <c r="C56" s="555">
        <v>48</v>
      </c>
      <c r="D56" s="1"/>
      <c r="E56" s="24"/>
      <c r="F56" s="1"/>
      <c r="G56" s="24"/>
      <c r="H56" s="40"/>
      <c r="I56" s="24"/>
      <c r="J56" s="41"/>
      <c r="K56" s="1"/>
      <c r="M56" s="547">
        <f t="shared" si="1"/>
        <v>0</v>
      </c>
    </row>
    <row r="57" spans="1:13" s="547" customFormat="1" ht="18" customHeight="1" x14ac:dyDescent="0.15">
      <c r="A57" s="538">
        <f t="shared" si="2"/>
        <v>0</v>
      </c>
      <c r="B57" s="554"/>
      <c r="C57" s="555">
        <v>49</v>
      </c>
      <c r="D57" s="1"/>
      <c r="E57" s="24"/>
      <c r="F57" s="1"/>
      <c r="G57" s="24"/>
      <c r="H57" s="40"/>
      <c r="I57" s="24"/>
      <c r="J57" s="41"/>
      <c r="K57" s="1"/>
      <c r="M57" s="547">
        <f t="shared" si="1"/>
        <v>0</v>
      </c>
    </row>
    <row r="58" spans="1:13" s="547" customFormat="1" ht="18" customHeight="1" x14ac:dyDescent="0.15">
      <c r="A58" s="538">
        <f t="shared" si="2"/>
        <v>0</v>
      </c>
      <c r="B58" s="554"/>
      <c r="C58" s="556">
        <v>50</v>
      </c>
      <c r="D58" s="3"/>
      <c r="E58" s="25"/>
      <c r="F58" s="3"/>
      <c r="G58" s="25"/>
      <c r="H58" s="42"/>
      <c r="I58" s="25"/>
      <c r="J58" s="43"/>
      <c r="K58" s="3"/>
      <c r="M58" s="547">
        <f t="shared" si="1"/>
        <v>0</v>
      </c>
    </row>
  </sheetData>
  <sheetProtection algorithmName="SHA-512" hashValue="A4R6YHbRJ8u/nxzmGEahhsxaMmvt+xxuCIDl3y7FKccez0B7skR77TjHAvlhAA7fpglFwmu2PZFEThEozbQGDw==" saltValue="IHcFtd9gilN5q4Wtyzgm0w==" spinCount="100000" sheet="1" objects="1" scenarios="1"/>
  <mergeCells count="2">
    <mergeCell ref="C3:K3"/>
    <mergeCell ref="C4:K4"/>
  </mergeCells>
  <phoneticPr fontId="5"/>
  <conditionalFormatting sqref="D9:D58">
    <cfRule type="expression" dxfId="4" priority="5" stopIfTrue="1">
      <formula>AND($A9&lt;&gt;0, TRIM($D9)="")</formula>
    </cfRule>
  </conditionalFormatting>
  <conditionalFormatting sqref="E9:E58">
    <cfRule type="expression" dxfId="3" priority="4" stopIfTrue="1">
      <formula>AND($A9&lt;&gt;0, TRIM($E9)="")</formula>
    </cfRule>
  </conditionalFormatting>
  <conditionalFormatting sqref="F9:F58">
    <cfRule type="expression" dxfId="2" priority="3" stopIfTrue="1">
      <formula>AND($A9&lt;&gt;0, TRIM($F9)="")</formula>
    </cfRule>
  </conditionalFormatting>
  <conditionalFormatting sqref="G9:G58">
    <cfRule type="expression" dxfId="1" priority="2" stopIfTrue="1">
      <formula>AND($A9&lt;&gt;0, TRIM($G9)="")</formula>
    </cfRule>
  </conditionalFormatting>
  <conditionalFormatting sqref="H9:H58">
    <cfRule type="expression" dxfId="0" priority="1" stopIfTrue="1">
      <formula>AND($A9&lt;&gt;0, TRIM($H9)="")</formula>
    </cfRule>
  </conditionalFormatting>
  <dataValidations count="8">
    <dataValidation errorStyle="warning" imeMode="hiragana" allowBlank="1" showInputMessage="1" showErrorMessage="1" sqref="D9:D58" xr:uid="{DE9CC674-D03E-4C8B-9D88-D8FD9BB15C76}"/>
    <dataValidation errorStyle="warning" imeMode="hiragana" allowBlank="1" showInputMessage="1" showErrorMessage="1" sqref="E9:E58" xr:uid="{3402E64C-5D0B-460B-9C5F-22D2CF64D9B8}"/>
    <dataValidation errorStyle="warning" imeMode="fullKatakana" allowBlank="1" showInputMessage="1" showErrorMessage="1" sqref="F9:F58" xr:uid="{7D482C29-1B8D-450E-93ED-A35675BDA73C}"/>
    <dataValidation type="list" imeMode="halfAlpha" allowBlank="1" showInputMessage="1" showErrorMessage="1" error="リストから選択してください" sqref="G9:G58" xr:uid="{A28A05D0-6CA6-4FC3-A259-D50942754DAB}">
      <formula1>"男,女,－,　"</formula1>
    </dataValidation>
    <dataValidation type="date" imeMode="halfAlpha" allowBlank="1" showInputMessage="1" showErrorMessage="1" error="有効な日付を入力してください" sqref="H9:H58" xr:uid="{80736F7C-A529-4F1D-BB76-278A2C4402FF}">
      <formula1>92</formula1>
      <formula2>73415</formula2>
    </dataValidation>
    <dataValidation type="list" imeMode="halfAlpha" allowBlank="1" showInputMessage="1" showErrorMessage="1" error="リストから選択してください" sqref="I9:I58" xr:uid="{02FE25E4-D1DA-41A8-935F-5DE97D0E03AA}">
      <formula1>"常勤,非常勤,　"</formula1>
    </dataValidation>
    <dataValidation errorStyle="warning" imeMode="hiragana" allowBlank="1" showInputMessage="1" showErrorMessage="1" sqref="J9:J58" xr:uid="{7D0A99FF-60D2-47FE-936C-2EDE8DC4E6BF}"/>
    <dataValidation errorStyle="warning" imeMode="hiragana" allowBlank="1" showInputMessage="1" showErrorMessage="1" sqref="K9:K58" xr:uid="{7D9A8426-779D-4D9B-B5D6-90EEA3182EC0}"/>
  </dataValidations>
  <pageMargins left="0.43307086614173229" right="0.35433070866141736" top="0.51181102362204722" bottom="0.31496062992125984" header="0.31496062992125984" footer="0.31496062992125984"/>
  <pageSetup paperSize="9" scale="76" fitToHeight="0" orientation="landscape" r:id="rId1"/>
  <headerFooter>
    <oddHeader>&amp;R&amp;8&amp;P/&amp;N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6C43F-C9CE-48AE-ADE2-DE05A8AF8D9B}">
  <sheetPr codeName="Sheet1"/>
  <dimension ref="A2:A18"/>
  <sheetViews>
    <sheetView workbookViewId="0"/>
  </sheetViews>
  <sheetFormatPr defaultRowHeight="13.5" x14ac:dyDescent="0.15"/>
  <cols>
    <col min="1" max="1" width="116.5" customWidth="1"/>
  </cols>
  <sheetData>
    <row r="2" spans="1:1" x14ac:dyDescent="0.15">
      <c r="A2"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3" spans="1:1" x14ac:dyDescent="0.15">
      <c r="A3" t="str">
        <f>"@神奈川県@和歌山県@鹿児島県@"</f>
        <v>@神奈川県@和歌山県@鹿児島県@</v>
      </c>
    </row>
    <row r="5" spans="1:1" x14ac:dyDescent="0.15">
      <c r="A5" t="s">
        <v>267</v>
      </c>
    </row>
    <row r="6" spans="1:1" x14ac:dyDescent="0.15">
      <c r="A6" t="s">
        <v>268</v>
      </c>
    </row>
    <row r="8" spans="1:1" ht="49.5" customHeight="1" x14ac:dyDescent="0.15">
      <c r="A8" s="15" t="s">
        <v>242</v>
      </c>
    </row>
    <row r="9" spans="1:1" ht="73.5" customHeight="1" x14ac:dyDescent="0.15">
      <c r="A9" s="15" t="s">
        <v>234</v>
      </c>
    </row>
    <row r="10" spans="1:1" ht="27" x14ac:dyDescent="0.15">
      <c r="A10" s="16" t="s">
        <v>235</v>
      </c>
    </row>
    <row r="13" spans="1:1" x14ac:dyDescent="0.15">
      <c r="A13" t="s">
        <v>63</v>
      </c>
    </row>
    <row r="14" spans="1:1" x14ac:dyDescent="0.15">
      <c r="A14" t="s">
        <v>203</v>
      </c>
    </row>
    <row r="15" spans="1:1" x14ac:dyDescent="0.15">
      <c r="A15" t="s">
        <v>237</v>
      </c>
    </row>
    <row r="16" spans="1:1" x14ac:dyDescent="0.15">
      <c r="A16" t="s">
        <v>78</v>
      </c>
    </row>
    <row r="17" spans="1:1" x14ac:dyDescent="0.15">
      <c r="A17" t="s">
        <v>201</v>
      </c>
    </row>
    <row r="18" spans="1:1" x14ac:dyDescent="0.15">
      <c r="A18" t="s">
        <v>95</v>
      </c>
    </row>
  </sheetData>
  <sheetProtection algorithmName="SHA-512" hashValue="3Z2ksISKT/3EF/Jywp07p/P6waT19o7IGqDBKx0M7joWZG9hmpw6l2ndC+h+yst/fn/qNhx09aPAlEO26+XaUw==" saltValue="iDvL0OFVJIfhU+b3RcZCTA=="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入力シート</vt:lpstr>
      <vt:lpstr>役員情報入力シート</vt:lpstr>
      <vt:lpstr>settings</vt:lpstr>
      <vt:lpstr>入力シート!Print_Titles</vt:lpstr>
      <vt:lpstr>役員情報入力シート!Print_Titles</vt:lpstr>
      <vt:lpstr>コンサル工種</vt:lpstr>
      <vt:lpstr>希望</vt:lpstr>
      <vt:lpstr>都道府県3</vt:lpstr>
      <vt:lpstr>都道府県4</vt:lpstr>
      <vt:lpstr>日付例</vt:lpstr>
      <vt:lpstr>日付例_s</vt:lpstr>
      <vt:lpstr>役員情報説明文</vt:lpstr>
      <vt:lpstr>役員情報注釈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2023-11-07T01:50:22Z</cp:lastPrinted>
  <dcterms:created xsi:type="dcterms:W3CDTF">2018-07-20T07:50:20Z</dcterms:created>
  <dcterms:modified xsi:type="dcterms:W3CDTF">2023-11-17T04:45:36Z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4baf2ddc-42be-48b3-9341-503ed9006c54</vt:lpwstr>
  </property>
</Properties>
</file>