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d:\develop\bid_entry\07申請書\doc\ver6\reg_common\"/>
    </mc:Choice>
  </mc:AlternateContent>
  <xr:revisionPtr revIDLastSave="0" documentId="13_ncr:1_{548AC1AC-E4D2-4B97-A7A1-7DA46299B83C}" xr6:coauthVersionLast="47" xr6:coauthVersionMax="47" xr10:uidLastSave="{00000000-0000-0000-0000-000000000000}"/>
  <workbookProtection workbookAlgorithmName="SHA-512" workbookHashValue="x9VQQqOPzZOl5g+71wQvKZlP3QXVGfL+vZaRigJheOfU/g12Ly4Wlgfx+9IXFfodtRnWNcApOahSNarzWNCN9g==" workbookSaltValue="PCLJYr29LuY5SeD+zuFCAA==" workbookSpinCount="100000" lockStructure="1"/>
  <bookViews>
    <workbookView xWindow="390" yWindow="390" windowWidth="16455" windowHeight="14985" xr2:uid="{F1BA1D8C-AD80-452B-927D-9DD1BCBF8D69}"/>
  </bookViews>
  <sheets>
    <sheet name="入力シート" sheetId="7" r:id="rId1"/>
    <sheet name="役員情報入力シート" sheetId="17" r:id="rId2"/>
    <sheet name="settings" sheetId="8" state="hidden" r:id="rId3"/>
  </sheets>
  <definedNames>
    <definedName name="_xlnm.Print_Titles" localSheetId="0">入力シート!$1:$1</definedName>
    <definedName name="_xlnm.Print_Titles" localSheetId="1">役員情報入力シート!$8:$8</definedName>
    <definedName name="希望">入力シート!$A$196</definedName>
    <definedName name="許可コード">settings!$A$1:$A$48</definedName>
    <definedName name="建設工種">settings!$A$61:$A$90</definedName>
    <definedName name="都道府県3">settings!$A$51</definedName>
    <definedName name="都道府県4">settings!$A$52</definedName>
    <definedName name="日付例">settings!$A$54</definedName>
    <definedName name="日付例_s">settings!$A$55</definedName>
    <definedName name="役員情報説明文">settings!$A$57</definedName>
    <definedName name="役員情報注釈">settings!$A$58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17" l="1"/>
  <c r="A10" i="17"/>
  <c r="A11" i="17"/>
  <c r="A12" i="17"/>
  <c r="A275" i="7" s="1"/>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196" i="7"/>
  <c r="A193" i="7"/>
  <c r="A191" i="7"/>
  <c r="A161" i="7"/>
  <c r="A159" i="7"/>
  <c r="A157" i="7"/>
  <c r="A153" i="7"/>
  <c r="A151" i="7"/>
  <c r="A149" i="7"/>
  <c r="A120" i="7"/>
  <c r="A118" i="7"/>
  <c r="A116" i="7"/>
  <c r="A114" i="7"/>
  <c r="A112" i="7"/>
  <c r="A87" i="7"/>
  <c r="A85" i="7"/>
  <c r="A83" i="7"/>
  <c r="A81" i="7"/>
  <c r="A79" i="7"/>
  <c r="A77" i="7"/>
  <c r="A75" i="7"/>
  <c r="A73" i="7"/>
  <c r="A71" i="7"/>
  <c r="A69" i="7"/>
  <c r="A63" i="7"/>
  <c r="A40" i="7"/>
  <c r="A38" i="7"/>
  <c r="A36" i="7"/>
  <c r="A34" i="7"/>
  <c r="A32" i="7"/>
  <c r="A30" i="7"/>
  <c r="A28" i="7"/>
  <c r="A26" i="7"/>
  <c r="A24" i="7"/>
  <c r="A22" i="7"/>
  <c r="A20" i="7"/>
  <c r="M58" i="17"/>
  <c r="M57" i="17"/>
  <c r="M56" i="17"/>
  <c r="M55" i="17"/>
  <c r="M54" i="17"/>
  <c r="M53"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1" i="17"/>
  <c r="M10" i="17"/>
  <c r="M9" i="17"/>
  <c r="M8" i="17"/>
  <c r="H8" i="17"/>
  <c r="D171" i="7"/>
  <c r="I177" i="7" l="1"/>
  <c r="D243" i="7" l="1"/>
  <c r="D231" i="7" l="1"/>
  <c r="D232" i="7" s="1"/>
  <c r="D233" i="7" s="1"/>
  <c r="D234" i="7" s="1"/>
  <c r="D235" i="7" s="1"/>
  <c r="D236" i="7" s="1"/>
  <c r="D173" i="7" l="1"/>
  <c r="D180" i="7" s="1"/>
  <c r="D182" i="7" l="1"/>
  <c r="E183" i="7"/>
  <c r="D259" i="7"/>
  <c r="D260" i="7" s="1"/>
  <c r="D261" i="7" s="1"/>
  <c r="D262" i="7" s="1"/>
  <c r="D263" i="7" s="1"/>
  <c r="D264" i="7" s="1"/>
  <c r="D265" i="7" s="1"/>
  <c r="D266" i="7" s="1"/>
  <c r="D267" i="7" s="1"/>
  <c r="D268" i="7" s="1"/>
  <c r="D246" i="7" l="1"/>
  <c r="D247" i="7" s="1"/>
  <c r="D248" i="7" s="1"/>
  <c r="D249" i="7" s="1"/>
  <c r="J194" i="7" l="1"/>
  <c r="A52" i="8" l="1"/>
  <c r="A51" i="8"/>
</calcChain>
</file>

<file path=xl/sharedStrings.xml><?xml version="1.0" encoding="utf-8"?>
<sst xmlns="http://schemas.openxmlformats.org/spreadsheetml/2006/main" count="267" uniqueCount="230">
  <si>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</si>
  <si>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</si>
  <si>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</si>
  <si>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</si>
  <si>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</si>
  <si>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</si>
  <si>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</si>
  <si>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</si>
  <si>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</si>
  <si>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E-mailアドレス</t>
    <phoneticPr fontId="6"/>
  </si>
  <si>
    <t>全角カタカナで入力してください。姓と名は１文字分空けてください。</t>
    <phoneticPr fontId="5"/>
  </si>
  <si>
    <t>姓と名は１文字分空けてください。</t>
    <phoneticPr fontId="5"/>
  </si>
  <si>
    <t>都道府県から入力してください。</t>
    <rPh sb="0" eb="4">
      <t>トドウフケン</t>
    </rPh>
    <rPh sb="6" eb="8">
      <t>ニュウリョク</t>
    </rPh>
    <phoneticPr fontId="5"/>
  </si>
  <si>
    <t>保有していない場合は、入力する必要はありません。</t>
    <rPh sb="0" eb="2">
      <t>ホユウ</t>
    </rPh>
    <rPh sb="7" eb="9">
      <t>バアイ</t>
    </rPh>
    <rPh sb="15" eb="17">
      <t>ヒツヨウ</t>
    </rPh>
    <phoneticPr fontId="5"/>
  </si>
  <si>
    <t>代表者役職</t>
    <phoneticPr fontId="6"/>
  </si>
  <si>
    <t>経審審査基準日</t>
    <rPh sb="0" eb="1">
      <t>キョウ</t>
    </rPh>
    <rPh sb="1" eb="2">
      <t>シン</t>
    </rPh>
    <rPh sb="2" eb="4">
      <t>シンサ</t>
    </rPh>
    <rPh sb="4" eb="6">
      <t>キジュン</t>
    </rPh>
    <rPh sb="6" eb="7">
      <t>ビ</t>
    </rPh>
    <phoneticPr fontId="6"/>
  </si>
  <si>
    <t>担当者氏名カナ</t>
    <rPh sb="0" eb="3">
      <t>タントウシャ</t>
    </rPh>
    <rPh sb="3" eb="5">
      <t>シメイ</t>
    </rPh>
    <phoneticPr fontId="6"/>
  </si>
  <si>
    <t>担当者氏名</t>
    <rPh sb="0" eb="3">
      <t>タントウシャ</t>
    </rPh>
    <rPh sb="3" eb="5">
      <t>シメイ</t>
    </rPh>
    <phoneticPr fontId="6"/>
  </si>
  <si>
    <t>受任者役職</t>
    <rPh sb="0" eb="2">
      <t>ジュニン</t>
    </rPh>
    <rPh sb="2" eb="3">
      <t>シャ</t>
    </rPh>
    <phoneticPr fontId="6"/>
  </si>
  <si>
    <t>受任者氏名カナ</t>
    <rPh sb="0" eb="2">
      <t>ジュニン</t>
    </rPh>
    <rPh sb="2" eb="3">
      <t>シャ</t>
    </rPh>
    <rPh sb="3" eb="5">
      <t>シメイ</t>
    </rPh>
    <phoneticPr fontId="6"/>
  </si>
  <si>
    <t>受任者氏名</t>
    <rPh sb="0" eb="2">
      <t>ジュニン</t>
    </rPh>
    <rPh sb="2" eb="3">
      <t>シャ</t>
    </rPh>
    <rPh sb="3" eb="5">
      <t>シメイ</t>
    </rPh>
    <phoneticPr fontId="6"/>
  </si>
  <si>
    <t>正式名称で入力してください。個人の場合は「代表者」と入力してください。</t>
    <rPh sb="5" eb="7">
      <t>ニュウリョク</t>
    </rPh>
    <rPh sb="26" eb="28">
      <t>ニュウリョク</t>
    </rPh>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</si>
  <si>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</si>
  <si>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</si>
  <si>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</si>
  <si>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A.主たる営業所(本社)情報</t>
    <rPh sb="2" eb="3">
      <t>シュ</t>
    </rPh>
    <rPh sb="5" eb="8">
      <t>エイギョウショ</t>
    </rPh>
    <rPh sb="9" eb="11">
      <t>ホンシャ</t>
    </rPh>
    <rPh sb="12" eb="14">
      <t>ジョウホウ</t>
    </rPh>
    <phoneticPr fontId="5"/>
  </si>
  <si>
    <t>B.契約する営業所情報</t>
    <rPh sb="2" eb="4">
      <t>ケイヤク</t>
    </rPh>
    <rPh sb="6" eb="9">
      <t>エイギョウショ</t>
    </rPh>
    <rPh sb="9" eb="11">
      <t>ジョウホウ</t>
    </rPh>
    <phoneticPr fontId="5"/>
  </si>
  <si>
    <t>入札・契約権限の委任</t>
    <rPh sb="8" eb="10">
      <t>イニン</t>
    </rPh>
    <phoneticPr fontId="5"/>
  </si>
  <si>
    <t>C.担当者情報</t>
    <rPh sb="2" eb="5">
      <t>タントウシャ</t>
    </rPh>
    <rPh sb="5" eb="7">
      <t>ジョウホウ</t>
    </rPh>
    <phoneticPr fontId="5"/>
  </si>
  <si>
    <t>D.行政書士情報</t>
    <rPh sb="2" eb="4">
      <t>ギョウセイ</t>
    </rPh>
    <rPh sb="4" eb="6">
      <t>ショシ</t>
    </rPh>
    <rPh sb="6" eb="8">
      <t>ジョウホウ</t>
    </rPh>
    <phoneticPr fontId="5"/>
  </si>
  <si>
    <t>行政書士氏名カナ</t>
    <rPh sb="0" eb="2">
      <t>ギョウセイ</t>
    </rPh>
    <rPh sb="2" eb="4">
      <t>ショシ</t>
    </rPh>
    <rPh sb="4" eb="6">
      <t>シメイ</t>
    </rPh>
    <phoneticPr fontId="6"/>
  </si>
  <si>
    <t>行政書士氏名</t>
    <rPh sb="0" eb="2">
      <t>ギョウセイ</t>
    </rPh>
    <rPh sb="2" eb="4">
      <t>ショシ</t>
    </rPh>
    <rPh sb="4" eb="6">
      <t>シメイ</t>
    </rPh>
    <phoneticPr fontId="6"/>
  </si>
  <si>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</si>
  <si>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</si>
  <si>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</si>
  <si>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</si>
  <si>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</si>
  <si>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</si>
  <si>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</si>
  <si>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</si>
  <si>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</si>
  <si>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</si>
  <si>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</si>
  <si>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</si>
  <si>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</si>
  <si>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</si>
  <si>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</si>
  <si>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</si>
  <si>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</si>
  <si>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</si>
  <si>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</si>
  <si>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</si>
  <si>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</si>
  <si>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</si>
  <si>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</si>
  <si>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</si>
  <si>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</si>
  <si>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</si>
  <si>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</si>
  <si>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</si>
  <si>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</si>
  <si>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</si>
  <si>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</si>
  <si>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</si>
  <si>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</si>
  <si>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</si>
  <si>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</si>
  <si>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</si>
  <si>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</si>
  <si>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</si>
  <si>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</si>
  <si>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</si>
  <si>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</si>
  <si>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</si>
  <si>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</si>
  <si>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</si>
  <si>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</si>
  <si>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</si>
  <si>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</si>
  <si>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第</t>
    <rPh sb="0" eb="1">
      <t>ダイ</t>
    </rPh>
    <phoneticPr fontId="5"/>
  </si>
  <si>
    <t>号</t>
    <rPh sb="0" eb="1">
      <t>ゴウ</t>
    </rPh>
    <phoneticPr fontId="5"/>
  </si>
  <si>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5"/>
  </si>
  <si>
    <t>建設</t>
  </si>
  <si>
    <t>半角の数字とハイフンで入力してください。保有していない場合は、入力する必要はありません。</t>
    <phoneticPr fontId="5"/>
  </si>
  <si>
    <t>許可</t>
    <rPh sb="0" eb="2">
      <t>キョカ</t>
    </rPh>
    <phoneticPr fontId="5"/>
  </si>
  <si>
    <t>支店・営業所に入札・契約権限を委任する場合、(1)入札・契約権限の委任欄にリストから「する」を選択し、支店・営業所情報を入力してください。</t>
    <phoneticPr fontId="5"/>
  </si>
  <si>
    <t>リストから選択してください。</t>
    <phoneticPr fontId="5"/>
  </si>
  <si>
    <t>しない</t>
  </si>
  <si>
    <t>登記上の所在地</t>
    <rPh sb="0" eb="3">
      <t>トウキジョウ</t>
    </rPh>
    <rPh sb="4" eb="7">
      <t>ショザイチ</t>
    </rPh>
    <phoneticPr fontId="6"/>
  </si>
  <si>
    <t>行政書士が代理申請する場合、(1)代理申請欄にリストから「する」を選択し、行政書士情報を入力してください。</t>
    <phoneticPr fontId="5"/>
  </si>
  <si>
    <t>代理申請</t>
    <rPh sb="0" eb="2">
      <t>ダイリ</t>
    </rPh>
    <rPh sb="2" eb="4">
      <t>シンセイ</t>
    </rPh>
    <phoneticPr fontId="12"/>
  </si>
  <si>
    <t>一致する</t>
  </si>
  <si>
    <t>広川町 入札参加資格審査申請書【建設工事】</t>
    <rPh sb="0" eb="3">
      <t>ヒロカワチョウ</t>
    </rPh>
    <rPh sb="8" eb="10">
      <t>シカク</t>
    </rPh>
    <rPh sb="10" eb="12">
      <t>シンサ</t>
    </rPh>
    <phoneticPr fontId="5"/>
  </si>
  <si>
    <t>土木一式工事</t>
    <rPh sb="4" eb="6">
      <t>コウジ</t>
    </rPh>
    <phoneticPr fontId="1"/>
  </si>
  <si>
    <t>建築一式工事</t>
    <rPh sb="4" eb="6">
      <t>コウジ</t>
    </rPh>
    <phoneticPr fontId="1"/>
  </si>
  <si>
    <t>石</t>
    <rPh sb="0" eb="1">
      <t>イシ</t>
    </rPh>
    <phoneticPr fontId="1"/>
  </si>
  <si>
    <t>タイル・れんが・ブロック工事</t>
    <rPh sb="12" eb="14">
      <t>コウジ</t>
    </rPh>
    <phoneticPr fontId="1"/>
  </si>
  <si>
    <t>鉄筋工事</t>
    <rPh sb="0" eb="2">
      <t>テッキン</t>
    </rPh>
    <rPh sb="2" eb="4">
      <t>コウジ</t>
    </rPh>
    <phoneticPr fontId="1"/>
  </si>
  <si>
    <t>しゅんせつ工事</t>
    <rPh sb="5" eb="7">
      <t>コウジ</t>
    </rPh>
    <phoneticPr fontId="1"/>
  </si>
  <si>
    <t>板金工事</t>
    <rPh sb="0" eb="2">
      <t>バンキン</t>
    </rPh>
    <rPh sb="2" eb="4">
      <t>コウジ</t>
    </rPh>
    <phoneticPr fontId="1"/>
  </si>
  <si>
    <t>ガラス工事</t>
    <rPh sb="3" eb="5">
      <t>コウジ</t>
    </rPh>
    <phoneticPr fontId="1"/>
  </si>
  <si>
    <t>内装仕上工事</t>
    <rPh sb="2" eb="4">
      <t>シア</t>
    </rPh>
    <phoneticPr fontId="1"/>
  </si>
  <si>
    <t>熱絶縁工事</t>
    <rPh sb="0" eb="1">
      <t>ネツ</t>
    </rPh>
    <rPh sb="1" eb="3">
      <t>ゼツエン</t>
    </rPh>
    <rPh sb="3" eb="5">
      <t>コウジ</t>
    </rPh>
    <phoneticPr fontId="1"/>
  </si>
  <si>
    <t>電気通信工事</t>
    <rPh sb="0" eb="2">
      <t>デンキ</t>
    </rPh>
    <rPh sb="2" eb="4">
      <t>ツウシン</t>
    </rPh>
    <rPh sb="4" eb="6">
      <t>コウジ</t>
    </rPh>
    <phoneticPr fontId="1"/>
  </si>
  <si>
    <t>さく井工事</t>
    <rPh sb="2" eb="3">
      <t>イ</t>
    </rPh>
    <rPh sb="3" eb="5">
      <t>コウジ</t>
    </rPh>
    <phoneticPr fontId="1"/>
  </si>
  <si>
    <t>消防施設工事</t>
    <rPh sb="0" eb="2">
      <t>ショウボウ</t>
    </rPh>
    <rPh sb="2" eb="4">
      <t>シセツ</t>
    </rPh>
    <rPh sb="4" eb="6">
      <t>コウジ</t>
    </rPh>
    <phoneticPr fontId="1"/>
  </si>
  <si>
    <t>清掃施設工事</t>
    <rPh sb="0" eb="2">
      <t>セイソウ</t>
    </rPh>
    <rPh sb="2" eb="4">
      <t>シセツ</t>
    </rPh>
    <rPh sb="4" eb="6">
      <t>コウジ</t>
    </rPh>
    <phoneticPr fontId="1"/>
  </si>
  <si>
    <t>解体工事</t>
    <rPh sb="0" eb="2">
      <t>カイタイ</t>
    </rPh>
    <rPh sb="2" eb="4">
      <t>コウジ</t>
    </rPh>
    <phoneticPr fontId="1"/>
  </si>
  <si>
    <t>大工工事</t>
    <phoneticPr fontId="1"/>
  </si>
  <si>
    <t>左官工事</t>
    <phoneticPr fontId="1"/>
  </si>
  <si>
    <t>屋根工事</t>
    <phoneticPr fontId="1"/>
  </si>
  <si>
    <t>電気工事</t>
    <phoneticPr fontId="1"/>
  </si>
  <si>
    <t>管工事</t>
    <phoneticPr fontId="1"/>
  </si>
  <si>
    <t>鋼構造物工事</t>
    <phoneticPr fontId="1"/>
  </si>
  <si>
    <t>ほ装工事</t>
    <phoneticPr fontId="1"/>
  </si>
  <si>
    <t>塗装工事</t>
    <phoneticPr fontId="1"/>
  </si>
  <si>
    <t>防水工事</t>
    <phoneticPr fontId="1"/>
  </si>
  <si>
    <t>機械器具設置工事</t>
    <phoneticPr fontId="1"/>
  </si>
  <si>
    <t>造園工事</t>
    <phoneticPr fontId="1"/>
  </si>
  <si>
    <t>建具工事</t>
    <phoneticPr fontId="1"/>
  </si>
  <si>
    <t>水道施設工事</t>
    <phoneticPr fontId="1"/>
  </si>
  <si>
    <t>役員情報</t>
    <rPh sb="0" eb="2">
      <t>ヤクイン</t>
    </rPh>
    <rPh sb="2" eb="4">
      <t>ジョウホウ</t>
    </rPh>
    <phoneticPr fontId="5"/>
  </si>
  <si>
    <r>
      <t xml:space="preserve">役職 </t>
    </r>
    <r>
      <rPr>
        <sz val="11"/>
        <color rgb="FFFF0000"/>
        <rFont val="ＭＳ ゴシック"/>
        <family val="3"/>
        <charset val="128"/>
      </rPr>
      <t>*1</t>
    </r>
    <rPh sb="0" eb="2">
      <t>ヤクショク</t>
    </rPh>
    <phoneticPr fontId="5"/>
  </si>
  <si>
    <r>
      <t xml:space="preserve">氏名 </t>
    </r>
    <r>
      <rPr>
        <sz val="11"/>
        <color rgb="FFFF0000"/>
        <rFont val="ＭＳ ゴシック"/>
        <family val="3"/>
        <charset val="128"/>
      </rPr>
      <t>*2</t>
    </r>
    <rPh sb="0" eb="2">
      <t>シメイ</t>
    </rPh>
    <phoneticPr fontId="5"/>
  </si>
  <si>
    <r>
      <t xml:space="preserve">フリガナ </t>
    </r>
    <r>
      <rPr>
        <sz val="11"/>
        <color rgb="FFFF0000"/>
        <rFont val="ＭＳ ゴシック"/>
        <family val="3"/>
        <charset val="128"/>
      </rPr>
      <t>*3</t>
    </r>
    <phoneticPr fontId="5"/>
  </si>
  <si>
    <r>
      <t xml:space="preserve">性別
</t>
    </r>
    <r>
      <rPr>
        <sz val="11"/>
        <color rgb="FFFF0000"/>
        <rFont val="ＭＳ ゴシック"/>
        <family val="3"/>
        <charset val="128"/>
      </rPr>
      <t>*4</t>
    </r>
    <rPh sb="0" eb="2">
      <t>セイベツ</t>
    </rPh>
    <phoneticPr fontId="5"/>
  </si>
  <si>
    <r>
      <t xml:space="preserve">常勤・非常勤
</t>
    </r>
    <r>
      <rPr>
        <sz val="11"/>
        <color rgb="FFFF0000"/>
        <rFont val="ＭＳ ゴシック"/>
        <family val="3"/>
        <charset val="128"/>
      </rPr>
      <t>*4</t>
    </r>
    <rPh sb="0" eb="2">
      <t>ジョウキン</t>
    </rPh>
    <rPh sb="3" eb="6">
      <t>ヒジョウキン</t>
    </rPh>
    <phoneticPr fontId="5"/>
  </si>
  <si>
    <t>備考</t>
    <rPh sb="0" eb="2">
      <t>ビコウ</t>
    </rPh>
    <phoneticPr fontId="5"/>
  </si>
  <si>
    <t>役員情報入力シートを開き、役員情報を入力してください。</t>
    <rPh sb="0" eb="2">
      <t>ヤクイン</t>
    </rPh>
    <rPh sb="2" eb="4">
      <t>ジョウホウ</t>
    </rPh>
    <rPh sb="4" eb="6">
      <t>ニュウリョク</t>
    </rPh>
    <rPh sb="10" eb="11">
      <t>ヒラ</t>
    </rPh>
    <rPh sb="13" eb="15">
      <t>ヤクイン</t>
    </rPh>
    <rPh sb="15" eb="17">
      <t>ジョウホウ</t>
    </rPh>
    <rPh sb="18" eb="20">
      <t>ニュウリョク</t>
    </rPh>
    <phoneticPr fontId="5"/>
  </si>
  <si>
    <t>F.業種情報</t>
    <rPh sb="2" eb="4">
      <t>ギョウシュ</t>
    </rPh>
    <rPh sb="4" eb="6">
      <t>ジョウホウ</t>
    </rPh>
    <phoneticPr fontId="5"/>
  </si>
  <si>
    <t>例)1000001　 「-（ハイフン）」を使わず7桁の数字のみで入力してください。</t>
    <phoneticPr fontId="5"/>
  </si>
  <si>
    <t>例)1000001　 「-（ハイフン）」を使わず7桁の数字のみで入力してください。</t>
  </si>
  <si>
    <t>例)カブシキガイシャスズキグミ　 正式名称を全角カタカナで入力してください。</t>
    <phoneticPr fontId="5"/>
  </si>
  <si>
    <t>例)株式会社鈴木組　正式名称で入力してください。</t>
    <rPh sb="10" eb="12">
      <t>セイシキ</t>
    </rPh>
    <rPh sb="12" eb="14">
      <t>メイショウ</t>
    </rPh>
    <rPh sb="15" eb="17">
      <t>ニュウリョク</t>
    </rPh>
    <phoneticPr fontId="5"/>
  </si>
  <si>
    <t>例)0000-00-0000　半角の数字とハイフンで入力してください。</t>
    <phoneticPr fontId="5"/>
  </si>
  <si>
    <t>例)0000-00-0000　半角の数字とハイフンで入力してください。</t>
  </si>
  <si>
    <t>例)カブシキガイシャスズキグミ　キュウシュウエイギョウショ
正式名称を全角カタカナで入力してください。支店・営業所名は、１文字空けて入力してください。</t>
    <phoneticPr fontId="5"/>
  </si>
  <si>
    <t>例)株式会社鈴木組　九州営業所
正式名称で入力してください。支店・営業所名は、１文字空けて入力してください。</t>
    <rPh sb="0" eb="1">
      <t>レイ</t>
    </rPh>
    <rPh sb="2" eb="6">
      <t>カブシキガイシャ</t>
    </rPh>
    <rPh sb="6" eb="9">
      <t>スズキグミ</t>
    </rPh>
    <rPh sb="10" eb="12">
      <t>キュウシュウ</t>
    </rPh>
    <rPh sb="12" eb="15">
      <t>エイギョウショ</t>
    </rPh>
    <phoneticPr fontId="5"/>
  </si>
  <si>
    <t>例)所長　正式名称で入力してください。</t>
    <rPh sb="10" eb="12">
      <t>ニュウリョク</t>
    </rPh>
    <phoneticPr fontId="5"/>
  </si>
  <si>
    <t>電子入札の対応</t>
    <rPh sb="0" eb="4">
      <t>デンシニュウサツ</t>
    </rPh>
    <rPh sb="5" eb="7">
      <t>タイオウ</t>
    </rPh>
    <phoneticPr fontId="5"/>
  </si>
  <si>
    <t>指名通知等を送付する際に使用するアドレスになります。</t>
    <phoneticPr fontId="5"/>
  </si>
  <si>
    <t>電子入札の対応が難しい理由</t>
    <rPh sb="0" eb="2">
      <t>デンシ</t>
    </rPh>
    <rPh sb="2" eb="4">
      <t>ニュウサツ</t>
    </rPh>
    <rPh sb="5" eb="7">
      <t>タイオウ</t>
    </rPh>
    <phoneticPr fontId="5"/>
  </si>
  <si>
    <t>発注者</t>
  </si>
  <si>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</si>
  <si>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</si>
  <si>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</si>
  <si>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</si>
  <si>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</si>
  <si>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</si>
  <si>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</si>
  <si>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</si>
  <si>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</si>
  <si>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</si>
  <si>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</si>
  <si>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</si>
  <si>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ほ装工事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</si>
  <si>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</si>
  <si>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</si>
  <si>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</si>
  <si>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</si>
  <si>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</si>
  <si>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</si>
  <si>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</si>
  <si>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</si>
  <si>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</si>
  <si>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</si>
  <si>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</si>
  <si>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</si>
  <si>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</si>
  <si>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</si>
  <si>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</si>
  <si>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解体工事</t>
  </si>
  <si>
    <t>その他</t>
  </si>
  <si>
    <t>件名</t>
    <rPh sb="0" eb="2">
      <t>ケンメイ</t>
    </rPh>
    <phoneticPr fontId="5"/>
  </si>
  <si>
    <t>元請
下請</t>
    <phoneticPr fontId="5"/>
  </si>
  <si>
    <t>請負金額（千円）</t>
    <phoneticPr fontId="5"/>
  </si>
  <si>
    <t>登記、または住民票上の所在地と「(2)所在地」が一致しているかどうかを、リストから選択してください。</t>
    <phoneticPr fontId="5"/>
  </si>
  <si>
    <t>H.関連する会社</t>
    <rPh sb="2" eb="4">
      <t>カンレン</t>
    </rPh>
    <rPh sb="6" eb="8">
      <t>カイシャ</t>
    </rPh>
    <phoneticPr fontId="5"/>
  </si>
  <si>
    <t>商号又は名称</t>
    <rPh sb="0" eb="2">
      <t>ショウゴウ</t>
    </rPh>
    <rPh sb="2" eb="3">
      <t>マタ</t>
    </rPh>
    <rPh sb="4" eb="6">
      <t>メイショウ</t>
    </rPh>
    <phoneticPr fontId="5"/>
  </si>
  <si>
    <t>建設業許可番号
例)00-012345</t>
    <rPh sb="0" eb="3">
      <t>ケンセツギョウ</t>
    </rPh>
    <rPh sb="3" eb="5">
      <t>キョカ</t>
    </rPh>
    <rPh sb="5" eb="7">
      <t>バンゴウ</t>
    </rPh>
    <phoneticPr fontId="5"/>
  </si>
  <si>
    <t>所在地</t>
    <phoneticPr fontId="5"/>
  </si>
  <si>
    <t>関連内容</t>
    <rPh sb="0" eb="2">
      <t>カンレン</t>
    </rPh>
    <rPh sb="2" eb="4">
      <t>ナイヨウ</t>
    </rPh>
    <phoneticPr fontId="5"/>
  </si>
  <si>
    <t>資本金</t>
    <phoneticPr fontId="5"/>
  </si>
  <si>
    <t>千円</t>
    <phoneticPr fontId="5"/>
  </si>
  <si>
    <t>年</t>
    <rPh sb="0" eb="1">
      <t>ネン</t>
    </rPh>
    <phoneticPr fontId="5"/>
  </si>
  <si>
    <t>営業年数</t>
    <rPh sb="0" eb="2">
      <t>エイギョウ</t>
    </rPh>
    <rPh sb="2" eb="4">
      <t>ネンスウ</t>
    </rPh>
    <phoneticPr fontId="6"/>
  </si>
  <si>
    <t>備考</t>
    <phoneticPr fontId="5"/>
  </si>
  <si>
    <t>建設業許可番号</t>
    <rPh sb="0" eb="3">
      <t>ケンセツギョウ</t>
    </rPh>
    <rPh sb="3" eb="5">
      <t>キョカ</t>
    </rPh>
    <rPh sb="5" eb="7">
      <t>バンゴウ</t>
    </rPh>
    <phoneticPr fontId="6"/>
  </si>
  <si>
    <t>工種名</t>
    <rPh sb="0" eb="2">
      <t>コウシュ</t>
    </rPh>
    <rPh sb="2" eb="3">
      <t>メイ</t>
    </rPh>
    <phoneticPr fontId="5"/>
  </si>
  <si>
    <r>
      <t xml:space="preserve">住所 </t>
    </r>
    <r>
      <rPr>
        <sz val="11"/>
        <color rgb="FFFF0000"/>
        <rFont val="ＭＳ ゴシック"/>
        <family val="3"/>
        <charset val="128"/>
      </rPr>
      <t>*5</t>
    </r>
    <rPh sb="0" eb="2">
      <t>ジュウショ</t>
    </rPh>
    <phoneticPr fontId="5"/>
  </si>
  <si>
    <t>完了(予定)
年月日</t>
    <rPh sb="0" eb="2">
      <t>カンリョウ</t>
    </rPh>
    <phoneticPr fontId="5"/>
  </si>
  <si>
    <t>着工
年月日</t>
    <phoneticPr fontId="5"/>
  </si>
  <si>
    <t>E.経営情報・電子入札対応</t>
    <rPh sb="2" eb="4">
      <t>ケイエイ</t>
    </rPh>
    <rPh sb="4" eb="6">
      <t>ジョウホウ</t>
    </rPh>
    <rPh sb="7" eb="9">
      <t>デンシ</t>
    </rPh>
    <rPh sb="9" eb="11">
      <t>ニュウサツ</t>
    </rPh>
    <rPh sb="11" eb="13">
      <t>タイオウ</t>
    </rPh>
    <phoneticPr fontId="5"/>
  </si>
  <si>
    <t>工事種類</t>
    <rPh sb="0" eb="2">
      <t>コウジ</t>
    </rPh>
    <rPh sb="2" eb="4">
      <t>シュルイ</t>
    </rPh>
    <phoneticPr fontId="1"/>
  </si>
  <si>
    <t>法面処理工事</t>
  </si>
  <si>
    <t>安全施設工事（道路標識等）</t>
  </si>
  <si>
    <t>橋梁補修工事</t>
  </si>
  <si>
    <t>グラウト工事</t>
  </si>
  <si>
    <t>杭打工事</t>
  </si>
  <si>
    <t>この申請書の事務手続きをした方、または内容を説明できる方の情報を入力してください。申請書の確認で問い合わせをする場合があります。</t>
    <phoneticPr fontId="5"/>
  </si>
  <si>
    <t>実績</t>
    <rPh sb="0" eb="2">
      <t>ジッセキ</t>
    </rPh>
    <phoneticPr fontId="5"/>
  </si>
  <si>
    <t>平均完成工事高
(2年平均又は3年平均)(千円)</t>
    <rPh sb="21" eb="23">
      <t>センエン</t>
    </rPh>
    <phoneticPr fontId="5"/>
  </si>
  <si>
    <t>とび・土工・コンクリート工事を希望する者については、その内訳として完成工事高を入力してください。
※実績がある工事種類について、○を記入してください。</t>
    <rPh sb="39" eb="41">
      <t>ニュウリョク</t>
    </rPh>
    <phoneticPr fontId="5"/>
  </si>
  <si>
    <t>*1 役職は、正式名称で入力してください。
*2 氏名は、姓と名を１文字分空けて入力してください。
*3 フリガナは、全角カタカナで入力し、姓と名は１文字分空けてください。
*4 性別はリストから選択してください。
*5 住所は、広川町在住の役員がいる場合、入力してください。</t>
    <phoneticPr fontId="5"/>
  </si>
  <si>
    <t>★役員情報入力シートは、共通のシートから「常勤・非常勤」を非表示に、「住所」を表示する。
「住所」の表タイトルには注釈の「*5」（赤字）を追加する</t>
    <rPh sb="1" eb="5">
      <t>ヤクインジョウホウ</t>
    </rPh>
    <rPh sb="5" eb="7">
      <t>ニュウリョク</t>
    </rPh>
    <rPh sb="12" eb="14">
      <t>キョウツウ</t>
    </rPh>
    <rPh sb="46" eb="48">
      <t>ジュウショ</t>
    </rPh>
    <rPh sb="50" eb="51">
      <t>ヒョウ</t>
    </rPh>
    <rPh sb="57" eb="59">
      <t>チュウシャク</t>
    </rPh>
    <rPh sb="65" eb="67">
      <t>アカジ</t>
    </rPh>
    <rPh sb="69" eb="71">
      <t>ツイカ</t>
    </rPh>
    <phoneticPr fontId="5"/>
  </si>
  <si>
    <t>技術職員数</t>
    <rPh sb="0" eb="2">
      <t>ギジュツ</t>
    </rPh>
    <rPh sb="2" eb="4">
      <t>ショクイン</t>
    </rPh>
    <rPh sb="4" eb="5">
      <t>スウ</t>
    </rPh>
    <phoneticPr fontId="5"/>
  </si>
  <si>
    <t>事務職員数</t>
    <rPh sb="0" eb="2">
      <t>ジム</t>
    </rPh>
    <rPh sb="2" eb="4">
      <t>ショクイン</t>
    </rPh>
    <phoneticPr fontId="5"/>
  </si>
  <si>
    <t>その他職員数</t>
    <phoneticPr fontId="5"/>
  </si>
  <si>
    <t>合計</t>
    <rPh sb="0" eb="2">
      <t>ゴウケイケイ</t>
    </rPh>
    <phoneticPr fontId="5"/>
  </si>
  <si>
    <r>
      <t>役職員等</t>
    </r>
    <r>
      <rPr>
        <sz val="11"/>
        <color rgb="FFFF0000"/>
        <rFont val="ＭＳ ゴシック"/>
        <family val="3"/>
        <charset val="128"/>
      </rPr>
      <t>*1</t>
    </r>
    <rPh sb="0" eb="3">
      <t>ヤクショクイン</t>
    </rPh>
    <rPh sb="3" eb="4">
      <t>トウ</t>
    </rPh>
    <phoneticPr fontId="5"/>
  </si>
  <si>
    <t>*1「役職員等」は「合計」の内数です。</t>
    <rPh sb="5" eb="6">
      <t>イン</t>
    </rPh>
    <rPh sb="6" eb="7">
      <t>トウ</t>
    </rPh>
    <rPh sb="10" eb="12">
      <t>ゴウケイ</t>
    </rPh>
    <phoneticPr fontId="5"/>
  </si>
  <si>
    <t>常勤職員の数</t>
    <rPh sb="0" eb="2">
      <t>ジョウキン</t>
    </rPh>
    <rPh sb="2" eb="4">
      <t>ショクイン</t>
    </rPh>
    <rPh sb="5" eb="6">
      <t>カズ</t>
    </rPh>
    <phoneticPr fontId="5"/>
  </si>
  <si>
    <r>
      <t xml:space="preserve">とび・土工・ｺﾝｸﾘｰﾄ工事 </t>
    </r>
    <r>
      <rPr>
        <sz val="11"/>
        <color rgb="FFFF0000"/>
        <rFont val="ＭＳ ゴシック"/>
        <family val="3"/>
        <charset val="128"/>
      </rPr>
      <t>*1</t>
    </r>
    <phoneticPr fontId="1"/>
  </si>
  <si>
    <t>G.工事履行実績</t>
    <rPh sb="2" eb="4">
      <t>コウジ</t>
    </rPh>
    <rPh sb="4" eb="6">
      <t>リコウ</t>
    </rPh>
    <rPh sb="6" eb="8">
      <t>ジッセキ</t>
    </rPh>
    <phoneticPr fontId="5"/>
  </si>
  <si>
    <t>工事履行箇所
(市町村名)</t>
    <rPh sb="0" eb="2">
      <t>コウジ</t>
    </rPh>
    <rPh sb="2" eb="4">
      <t>リコウ</t>
    </rPh>
    <rPh sb="4" eb="6">
      <t>カショ</t>
    </rPh>
    <rPh sb="8" eb="11">
      <t>シチョウソン</t>
    </rPh>
    <rPh sb="11" eb="12">
      <t>メイ</t>
    </rPh>
    <phoneticPr fontId="5"/>
  </si>
  <si>
    <t>法人事業者の場合、登記された役員および、委任先営業所の役員を入力してください。委任先がある場合は、委任先の代表者も入力してください。
役員が複数になる場合は、行をあけずに入力してください。
個人事業者の場合は、代表者について入力してください。</t>
    <phoneticPr fontId="5"/>
  </si>
  <si>
    <t>経営事項審査を受けた時の建設業の許可番号を入力してください。
大臣/知事許可をリストから選択し、番号(6桁)を半角の数字で入力してください。例)012345</t>
    <rPh sb="0" eb="2">
      <t>ケイエイ</t>
    </rPh>
    <phoneticPr fontId="5"/>
  </si>
  <si>
    <r>
      <rPr>
        <sz val="11"/>
        <color rgb="FFFF0000"/>
        <rFont val="ＭＳ ゴシック"/>
        <family val="3"/>
        <charset val="128"/>
      </rPr>
      <t>*1</t>
    </r>
    <r>
      <rPr>
        <sz val="11"/>
        <color theme="1"/>
        <rFont val="ＭＳ ゴシック"/>
        <family val="3"/>
        <charset val="128"/>
      </rPr>
      <t xml:space="preserve"> とび・土工・コンクリートの内訳</t>
    </r>
    <rPh sb="6" eb="8">
      <t>ドコウ</t>
    </rPh>
    <rPh sb="16" eb="18">
      <t>ウチワケ</t>
    </rPh>
    <phoneticPr fontId="6"/>
  </si>
  <si>
    <t>令和6・7年度において、広川町の建設工事にかかる競争に参加したいので、資格の審査を申請します。
なお、この申請書及び添付書類の内容については、事実と相違ないことを誓約します。</t>
    <phoneticPr fontId="5"/>
  </si>
  <si>
    <t>希望</t>
    <rPh sb="0" eb="2">
      <t>キボウ</t>
    </rPh>
    <phoneticPr fontId="5"/>
  </si>
  <si>
    <t>入札参加を希望する場合、希望欄にリストから「○」を選択してください。許可番号を2つ以上持っている場合は備考欄へ入力してください。</t>
    <rPh sb="0" eb="2">
      <t>ニュウサツ</t>
    </rPh>
    <rPh sb="2" eb="4">
      <t>サンカ</t>
    </rPh>
    <rPh sb="5" eb="7">
      <t>キボウ</t>
    </rPh>
    <rPh sb="9" eb="11">
      <t>バアイ</t>
    </rPh>
    <rPh sb="12" eb="14">
      <t>キボウ</t>
    </rPh>
    <rPh sb="14" eb="15">
      <t>ラン</t>
    </rPh>
    <phoneticPr fontId="5"/>
  </si>
  <si>
    <t>00:国土交通大臣</t>
    <phoneticPr fontId="5"/>
  </si>
  <si>
    <t>例)2023/4/1、R5/4/1</t>
    <phoneticPr fontId="5"/>
  </si>
  <si>
    <t>例)2023/4/1</t>
    <phoneticPr fontId="5"/>
  </si>
  <si>
    <t>40_広川町</t>
  </si>
  <si>
    <t>役員</t>
  </si>
  <si>
    <t>法人事業者の場合、登記された役員および、委任先営業所の役員を入力してください。委任先がある場合は、委任先の代表者も入力してください。
役員が複数になる場合は、行をあけずに入力してください。
個人事業者の場合は、代表者について入力してください。</t>
  </si>
  <si>
    <t>*1 役職は、正式名称で入力してください。
*2 氏名は、姓と名を１文字分空けて入力してください。
*3 フリガナは、全角カタカナで入力し、姓と名は１文字分空けてください。
*4 性別はリストから選択してください。
*5 住所は、広川町在住の役員がいる場合、入力してください。</t>
  </si>
  <si>
    <t>例)10</t>
    <phoneticPr fontId="5"/>
  </si>
  <si>
    <t>下記のいずれかに該当する場合、商号又は名称、所在地、関連内容及び建設業許可番号を入力してください。
なお、関連する会社が本町において入札参加資格申請を行わない場合は入力不要です。
①親会社と子会社の関係にある
②親会社を同じくする子会社同士の関係にある
③役員が他の会社の役員を兼ねている
建設業許可のない者については、建設業許可番号の欄は空欄としてください。
関連内容はリストから選択してください。</t>
    <rPh sb="181" eb="183">
      <t>カンレン</t>
    </rPh>
    <rPh sb="183" eb="185">
      <t>ナイヨウ</t>
    </rPh>
    <rPh sb="191" eb="193">
      <t>センタク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</si>
</sst>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e&quot;年&quot;m&quot;月&quot;d&quot;日&quot;"/>
    <numFmt numFmtId="177" formatCode="#,##0_ ;[Red]\-#,##0\ "/>
    <numFmt numFmtId="178" formatCode="&quot;Ver.&quot;yyyymmdd"/>
    <numFmt numFmtId="179" formatCode="\(#\)"/>
    <numFmt numFmtId="180" formatCode="000\-0000"/>
    <numFmt numFmtId="181" formatCode="0_);[Red]\(0\)"/>
    <numFmt numFmtId="182" formatCode="#"/>
    <numFmt numFmtId="183" formatCode="0000000"/>
    <numFmt numFmtId="184" formatCode="#,##0_ "/>
  </numFmts>
  <fonts count="26"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u/>
      <sz val="11"/>
      <color rgb="FF0070C0"/>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sz val="12"/>
      <color theme="1"/>
      <name val="ＭＳ ゴシック"/>
      <family val="3"/>
      <charset val="128"/>
    </font>
    <font>
      <sz val="11"/>
      <name val="ＭＳ ゴシック"/>
      <family val="3"/>
      <charset val="128"/>
    </font>
    <font>
      <sz val="9"/>
      <name val="ＭＳ ゴシック"/>
      <family val="3"/>
      <charset val="128"/>
    </font>
    <font>
      <b/>
      <sz val="16"/>
      <name val="ＭＳ ゴシック"/>
      <family val="3"/>
      <charset val="128"/>
    </font>
    <font>
      <sz val="10"/>
      <color theme="1" tint="4.9989318521683403E-2"/>
      <name val="ＭＳ ゴシック"/>
      <family val="3"/>
      <charset val="128"/>
    </font>
    <font>
      <sz val="11"/>
      <name val="ＭＳ Ｐゴシック"/>
      <family val="2"/>
      <charset val="128"/>
      <scheme val="minor"/>
    </font>
    <font>
      <sz val="10"/>
      <color rgb="FF0D0D0D"/>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rgb="FFCCEDFC"/>
        <bgColor indexed="64"/>
      </patternFill>
    </fill>
  </fills>
  <borders count="52">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right style="thin">
        <color indexed="64"/>
      </right>
      <top/>
      <bottom/>
      <diagonal/>
    </border>
    <border>
      <left style="hair">
        <color indexed="64"/>
      </left>
      <right/>
      <top style="thin">
        <color auto="1"/>
      </top>
      <bottom style="thin">
        <color auto="1"/>
      </bottom>
      <diagonal/>
    </border>
    <border>
      <left/>
      <right style="hair">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bottom style="hair">
        <color indexed="64"/>
      </bottom>
      <diagonal/>
    </border>
    <border>
      <left style="thin">
        <color indexed="64"/>
      </left>
      <right style="thin">
        <color indexed="64"/>
      </right>
      <top/>
      <bottom/>
      <diagonal/>
    </border>
    <border>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auto="1"/>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auto="1"/>
      </left>
      <right/>
      <top/>
      <bottom style="hair">
        <color auto="1"/>
      </bottom>
      <diagonal/>
    </border>
    <border>
      <left/>
      <right style="hair">
        <color indexed="64"/>
      </right>
      <top style="thin">
        <color auto="1"/>
      </top>
      <bottom style="hair">
        <color indexed="64"/>
      </bottom>
      <diagonal/>
    </border>
    <border>
      <left style="hair">
        <color auto="1"/>
      </left>
      <right style="hair">
        <color indexed="64"/>
      </right>
      <top style="thin">
        <color auto="1"/>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cellStyleXfs>
  <cellXfs count="349">
    <xf numFmtId="0" fontId="0" fillId="0" borderId="0" xfId="0">
      <alignment vertical="center"/>
    </xf>
    <xf numFmtId="0" fontId="4" fillId="0" borderId="0" xfId="3" applyFont="1">
      <alignment vertical="center"/>
    </xf>
    <xf numFmtId="0" fontId="14" fillId="0" borderId="0" xfId="1" applyFont="1" applyFill="1" applyAlignment="1" applyProtection="1">
      <alignment horizontal="center" vertical="center"/>
    </xf>
    <xf numFmtId="49" fontId="19" fillId="2" borderId="12" xfId="0" applyNumberFormat="1" applyFont="1" applyFill="1" applyBorder="1" applyAlignment="1" applyProtection="1">
      <alignment horizontal="left" vertical="center"/>
      <protection locked="0"/>
    </xf>
    <xf numFmtId="49" fontId="19" fillId="2" borderId="4" xfId="0" applyNumberFormat="1" applyFont="1" applyFill="1" applyBorder="1" applyAlignment="1" applyProtection="1">
      <alignment horizontal="left" vertical="center"/>
      <protection locked="0"/>
    </xf>
    <xf numFmtId="49" fontId="19" fillId="2" borderId="7" xfId="0" applyNumberFormat="1" applyFont="1" applyFill="1" applyBorder="1" applyAlignment="1" applyProtection="1">
      <alignment horizontal="left" vertical="center"/>
      <protection locked="0"/>
    </xf>
    <xf numFmtId="49" fontId="19" fillId="2" borderId="39" xfId="0" applyNumberFormat="1" applyFont="1" applyFill="1" applyBorder="1" applyAlignment="1" applyProtection="1">
      <alignment horizontal="left" vertical="center"/>
      <protection locked="0"/>
    </xf>
    <xf numFmtId="49" fontId="19" fillId="2" borderId="34" xfId="0" applyNumberFormat="1" applyFont="1" applyFill="1" applyBorder="1" applyAlignment="1" applyProtection="1">
      <alignment horizontal="left" vertical="center"/>
      <protection locked="0"/>
    </xf>
    <xf numFmtId="0" fontId="0" fillId="0" borderId="0" xfId="0" applyAlignment="1">
      <alignment vertical="center" wrapText="1"/>
    </xf>
    <xf numFmtId="0" fontId="23" fillId="0" borderId="0" xfId="0" applyFont="1" applyAlignment="1">
      <alignment vertical="center" wrapText="1"/>
    </xf>
    <xf numFmtId="49" fontId="4" fillId="2" borderId="32" xfId="2" applyNumberFormat="1" applyFont="1" applyFill="1" applyBorder="1" applyAlignment="1" applyProtection="1">
      <alignment horizontal="left" vertical="center"/>
      <protection locked="0"/>
    </xf>
    <xf numFmtId="49" fontId="4" fillId="2" borderId="20" xfId="2" applyNumberFormat="1" applyFont="1" applyFill="1" applyBorder="1" applyAlignment="1" applyProtection="1">
      <alignment horizontal="left" vertical="center"/>
      <protection locked="0"/>
    </xf>
    <xf numFmtId="49" fontId="4" fillId="2" borderId="33" xfId="2" applyNumberFormat="1" applyFont="1" applyFill="1" applyBorder="1" applyAlignment="1" applyProtection="1">
      <alignment horizontal="left" vertical="center"/>
      <protection locked="0"/>
    </xf>
    <xf numFmtId="49" fontId="4" fillId="2" borderId="0" xfId="0" applyNumberFormat="1" applyFont="1" applyFill="1" applyAlignment="1" applyProtection="1">
      <alignment horizontal="left" vertical="center"/>
      <protection locked="0"/>
    </xf>
    <xf numFmtId="49" fontId="19" fillId="2" borderId="46" xfId="3" applyNumberFormat="1" applyFont="1" applyFill="1" applyBorder="1" applyAlignment="1" applyProtection="1">
      <alignment horizontal="left" vertical="center"/>
      <protection locked="0"/>
    </xf>
    <xf numFmtId="14" fontId="4" fillId="2" borderId="36" xfId="3" applyNumberFormat="1" applyFont="1" applyFill="1" applyBorder="1" applyAlignment="1" applyProtection="1">
      <alignment horizontal="left" vertical="center"/>
      <protection locked="0"/>
    </xf>
    <xf numFmtId="14" fontId="4" fillId="2" borderId="40" xfId="3" applyNumberFormat="1" applyFont="1" applyFill="1" applyBorder="1" applyAlignment="1" applyProtection="1">
      <alignment horizontal="left" vertical="center"/>
      <protection locked="0"/>
    </xf>
    <xf numFmtId="49" fontId="19" fillId="2" borderId="19" xfId="3" applyNumberFormat="1" applyFont="1" applyFill="1" applyBorder="1" applyAlignment="1" applyProtection="1">
      <alignment horizontal="left" vertical="center"/>
      <protection locked="0"/>
    </xf>
    <xf numFmtId="14" fontId="4" fillId="2" borderId="3" xfId="3" applyNumberFormat="1" applyFont="1" applyFill="1" applyBorder="1" applyAlignment="1" applyProtection="1">
      <alignment horizontal="left" vertical="center"/>
      <protection locked="0"/>
    </xf>
    <xf numFmtId="14" fontId="4" fillId="2" borderId="20" xfId="3" applyNumberFormat="1" applyFont="1" applyFill="1" applyBorder="1" applyAlignment="1" applyProtection="1">
      <alignment horizontal="left" vertical="center"/>
      <protection locked="0"/>
    </xf>
    <xf numFmtId="49" fontId="19" fillId="2" borderId="21" xfId="3" applyNumberFormat="1" applyFont="1" applyFill="1" applyBorder="1" applyAlignment="1" applyProtection="1">
      <alignment horizontal="left" vertical="center"/>
      <protection locked="0"/>
    </xf>
    <xf numFmtId="14" fontId="4" fillId="2" borderId="6" xfId="3" applyNumberFormat="1" applyFont="1" applyFill="1" applyBorder="1" applyAlignment="1" applyProtection="1">
      <alignment horizontal="left" vertical="center"/>
      <protection locked="0"/>
    </xf>
    <xf numFmtId="14" fontId="4" fillId="2" borderId="33" xfId="3" applyNumberFormat="1" applyFont="1" applyFill="1" applyBorder="1" applyAlignment="1" applyProtection="1">
      <alignment horizontal="left" vertical="center"/>
      <protection locked="0"/>
    </xf>
    <xf numFmtId="49" fontId="4" fillId="2" borderId="48" xfId="3" applyNumberFormat="1" applyFont="1" applyFill="1" applyBorder="1" applyAlignment="1" applyProtection="1">
      <alignment horizontal="center" vertical="center"/>
      <protection locked="0"/>
    </xf>
    <xf numFmtId="49" fontId="4" fillId="2" borderId="29" xfId="3" applyNumberFormat="1" applyFont="1" applyFill="1" applyBorder="1" applyAlignment="1" applyProtection="1">
      <alignment horizontal="center" vertical="center"/>
      <protection locked="0"/>
    </xf>
    <xf numFmtId="49" fontId="4" fillId="2" borderId="25" xfId="3" applyNumberFormat="1" applyFont="1" applyFill="1" applyBorder="1" applyAlignment="1" applyProtection="1">
      <alignment horizontal="center" vertical="center"/>
      <protection locked="0"/>
    </xf>
    <xf numFmtId="49" fontId="19" fillId="2" borderId="27" xfId="0" applyNumberFormat="1" applyFont="1" applyFill="1" applyBorder="1" applyAlignment="1" applyProtection="1">
      <alignment horizontal="left" vertical="center"/>
      <protection locked="0"/>
    </xf>
    <xf numFmtId="49" fontId="19" fillId="2" borderId="11" xfId="0" applyNumberFormat="1" applyFont="1" applyFill="1" applyBorder="1" applyAlignment="1" applyProtection="1">
      <alignment horizontal="left" vertical="center"/>
      <protection locked="0"/>
    </xf>
    <xf numFmtId="14" fontId="19" fillId="2" borderId="27" xfId="0" applyNumberFormat="1" applyFont="1" applyFill="1" applyBorder="1" applyAlignment="1" applyProtection="1">
      <alignment horizontal="left" vertical="center"/>
      <protection locked="0"/>
    </xf>
    <xf numFmtId="49" fontId="19" fillId="2" borderId="27" xfId="0" applyNumberFormat="1" applyFont="1" applyFill="1" applyBorder="1" applyAlignment="1" applyProtection="1">
      <alignment horizontal="left" vertical="center" shrinkToFit="1"/>
      <protection locked="0"/>
    </xf>
    <xf numFmtId="14" fontId="19" fillId="2" borderId="39" xfId="0" applyNumberFormat="1" applyFont="1" applyFill="1" applyBorder="1" applyAlignment="1" applyProtection="1">
      <alignment horizontal="left" vertical="center"/>
      <protection locked="0"/>
    </xf>
    <xf numFmtId="49" fontId="19" fillId="2" borderId="39" xfId="0" applyNumberFormat="1" applyFont="1" applyFill="1" applyBorder="1" applyAlignment="1" applyProtection="1">
      <alignment horizontal="left" vertical="center" shrinkToFit="1"/>
      <protection locked="0"/>
    </xf>
    <xf numFmtId="14" fontId="19" fillId="2" borderId="34" xfId="0" applyNumberFormat="1" applyFont="1" applyFill="1" applyBorder="1" applyAlignment="1" applyProtection="1">
      <alignment horizontal="left" vertical="center"/>
      <protection locked="0"/>
    </xf>
    <xf numFmtId="49" fontId="19" fillId="2" borderId="34" xfId="0" applyNumberFormat="1" applyFont="1" applyFill="1" applyBorder="1" applyAlignment="1" applyProtection="1">
      <alignment horizontal="left" vertical="center" shrinkToFit="1"/>
      <protection locked="0"/>
    </xf>
    <xf numFmtId="49" fontId="19" fillId="2" borderId="6" xfId="0" applyNumberFormat="1" applyFont="1" applyFill="1" applyBorder="1" applyAlignment="1" applyProtection="1">
      <alignment horizontal="left" vertical="center" shrinkToFit="1"/>
      <protection locked="0"/>
    </xf>
    <xf numFmtId="49" fontId="19" fillId="2" borderId="7" xfId="0" applyNumberFormat="1" applyFont="1" applyFill="1" applyBorder="1" applyAlignment="1" applyProtection="1">
      <alignment horizontal="left" vertical="center" shrinkToFit="1"/>
      <protection locked="0"/>
    </xf>
    <xf numFmtId="49" fontId="19" fillId="2" borderId="8" xfId="0" applyNumberFormat="1" applyFont="1" applyFill="1" applyBorder="1" applyAlignment="1" applyProtection="1">
      <alignment horizontal="left" vertical="center" shrinkToFit="1"/>
      <protection locked="0"/>
    </xf>
    <xf numFmtId="49" fontId="4" fillId="2" borderId="36" xfId="0" applyNumberFormat="1" applyFont="1" applyFill="1" applyBorder="1" applyAlignment="1" applyProtection="1">
      <alignment horizontal="left" vertical="center"/>
      <protection locked="0"/>
    </xf>
    <xf numFmtId="49" fontId="4" fillId="2" borderId="37" xfId="0" applyNumberFormat="1" applyFont="1" applyFill="1" applyBorder="1" applyAlignment="1" applyProtection="1">
      <alignment horizontal="left" vertical="center"/>
      <protection locked="0"/>
    </xf>
    <xf numFmtId="49" fontId="4" fillId="2" borderId="45" xfId="0" applyNumberFormat="1" applyFont="1" applyFill="1" applyBorder="1" applyAlignment="1" applyProtection="1">
      <alignment horizontal="left" vertical="center"/>
      <protection locked="0"/>
    </xf>
    <xf numFmtId="49" fontId="4" fillId="2" borderId="3"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19" fillId="2" borderId="36" xfId="0" applyNumberFormat="1" applyFont="1" applyFill="1" applyBorder="1" applyAlignment="1" applyProtection="1">
      <alignment horizontal="left" vertical="center" shrinkToFit="1"/>
      <protection locked="0"/>
    </xf>
    <xf numFmtId="49" fontId="19" fillId="2" borderId="37" xfId="0" applyNumberFormat="1" applyFont="1" applyFill="1" applyBorder="1" applyAlignment="1" applyProtection="1">
      <alignment horizontal="left" vertical="center" shrinkToFit="1"/>
      <protection locked="0"/>
    </xf>
    <xf numFmtId="49" fontId="19" fillId="2" borderId="45" xfId="0" applyNumberFormat="1" applyFont="1" applyFill="1" applyBorder="1" applyAlignment="1" applyProtection="1">
      <alignment horizontal="left" vertical="center" shrinkToFit="1"/>
      <protection locked="0"/>
    </xf>
    <xf numFmtId="49" fontId="19" fillId="2" borderId="3" xfId="0" applyNumberFormat="1" applyFont="1" applyFill="1" applyBorder="1" applyAlignment="1" applyProtection="1">
      <alignment horizontal="left" vertical="center" shrinkToFit="1"/>
      <protection locked="0"/>
    </xf>
    <xf numFmtId="49" fontId="19" fillId="2" borderId="4" xfId="0" applyNumberFormat="1" applyFont="1" applyFill="1" applyBorder="1" applyAlignment="1" applyProtection="1">
      <alignment horizontal="left" vertical="center" shrinkToFit="1"/>
      <protection locked="0"/>
    </xf>
    <xf numFmtId="49" fontId="19" fillId="2" borderId="5" xfId="0" applyNumberFormat="1" applyFont="1" applyFill="1" applyBorder="1" applyAlignment="1" applyProtection="1">
      <alignment horizontal="left" vertical="center" shrinkToFit="1"/>
      <protection locked="0"/>
    </xf>
    <xf numFmtId="49" fontId="4" fillId="2" borderId="3" xfId="2" applyNumberFormat="1" applyFont="1" applyFill="1" applyBorder="1" applyAlignment="1" applyProtection="1">
      <alignment horizontal="left" vertical="center"/>
      <protection locked="0"/>
    </xf>
    <xf numFmtId="38" fontId="4" fillId="2" borderId="4" xfId="2" applyNumberFormat="1" applyFont="1" applyFill="1" applyBorder="1" applyAlignment="1" applyProtection="1">
      <alignment horizontal="left" vertical="center"/>
      <protection locked="0"/>
    </xf>
    <xf numFmtId="38" fontId="4" fillId="2" borderId="30" xfId="2" applyNumberFormat="1" applyFont="1" applyFill="1" applyBorder="1" applyAlignment="1" applyProtection="1">
      <alignment horizontal="left" vertical="center"/>
      <protection locked="0"/>
    </xf>
    <xf numFmtId="49" fontId="4" fillId="2" borderId="50" xfId="2" applyNumberFormat="1" applyFont="1" applyFill="1" applyBorder="1" applyAlignment="1" applyProtection="1">
      <alignment horizontal="center" vertical="center"/>
      <protection locked="0"/>
    </xf>
    <xf numFmtId="49" fontId="4" fillId="2" borderId="5" xfId="2" applyNumberFormat="1" applyFont="1" applyFill="1" applyBorder="1" applyAlignment="1" applyProtection="1">
      <alignment horizontal="center" vertical="center"/>
      <protection locked="0"/>
    </xf>
    <xf numFmtId="49" fontId="4" fillId="2" borderId="6" xfId="3" applyNumberFormat="1" applyFont="1" applyFill="1" applyBorder="1" applyAlignment="1" applyProtection="1">
      <alignment horizontal="left" vertical="center" wrapText="1"/>
      <protection locked="0"/>
    </xf>
    <xf numFmtId="49" fontId="4" fillId="2" borderId="7" xfId="3" applyNumberFormat="1" applyFont="1" applyFill="1" applyBorder="1" applyAlignment="1" applyProtection="1">
      <alignment horizontal="left" vertical="center" wrapText="1"/>
      <protection locked="0"/>
    </xf>
    <xf numFmtId="49" fontId="4" fillId="2" borderId="8" xfId="3" applyNumberFormat="1" applyFont="1" applyFill="1" applyBorder="1" applyAlignment="1" applyProtection="1">
      <alignment horizontal="left" vertical="center" wrapText="1"/>
      <protection locked="0"/>
    </xf>
    <xf numFmtId="49" fontId="4" fillId="2" borderId="36" xfId="3" applyNumberFormat="1" applyFont="1" applyFill="1" applyBorder="1" applyAlignment="1" applyProtection="1">
      <alignment horizontal="left" vertical="center" wrapText="1"/>
      <protection locked="0"/>
    </xf>
    <xf numFmtId="49" fontId="4" fillId="2" borderId="45" xfId="3" applyNumberFormat="1" applyFont="1" applyFill="1" applyBorder="1" applyAlignment="1" applyProtection="1">
      <alignment horizontal="left" vertical="center" wrapText="1"/>
      <protection locked="0"/>
    </xf>
    <xf numFmtId="49" fontId="4" fillId="2" borderId="3" xfId="3" applyNumberFormat="1" applyFont="1" applyFill="1" applyBorder="1" applyAlignment="1" applyProtection="1">
      <alignment horizontal="left" vertical="center" wrapText="1"/>
      <protection locked="0"/>
    </xf>
    <xf numFmtId="49" fontId="4" fillId="2" borderId="5" xfId="3" applyNumberFormat="1" applyFont="1" applyFill="1" applyBorder="1" applyAlignment="1" applyProtection="1">
      <alignment horizontal="left" vertical="center" wrapText="1"/>
      <protection locked="0"/>
    </xf>
    <xf numFmtId="38" fontId="4" fillId="2" borderId="36" xfId="3" applyNumberFormat="1" applyFont="1" applyFill="1" applyBorder="1" applyAlignment="1" applyProtection="1">
      <alignment horizontal="right" vertical="center"/>
      <protection locked="0"/>
    </xf>
    <xf numFmtId="38" fontId="4" fillId="2" borderId="45" xfId="3" applyNumberFormat="1" applyFont="1" applyFill="1" applyBorder="1" applyAlignment="1" applyProtection="1">
      <alignment horizontal="right" vertical="center"/>
      <protection locked="0"/>
    </xf>
    <xf numFmtId="38" fontId="4" fillId="2" borderId="3" xfId="3" applyNumberFormat="1" applyFont="1" applyFill="1" applyBorder="1" applyAlignment="1" applyProtection="1">
      <alignment horizontal="right" vertical="center"/>
      <protection locked="0"/>
    </xf>
    <xf numFmtId="38" fontId="4" fillId="2" borderId="5" xfId="3" applyNumberFormat="1" applyFont="1" applyFill="1" applyBorder="1" applyAlignment="1" applyProtection="1">
      <alignment horizontal="right" vertical="center"/>
      <protection locked="0"/>
    </xf>
    <xf numFmtId="49" fontId="4" fillId="2" borderId="6" xfId="2" applyNumberFormat="1" applyFont="1" applyFill="1" applyBorder="1" applyAlignment="1" applyProtection="1">
      <alignment horizontal="left" vertical="center"/>
      <protection locked="0"/>
    </xf>
    <xf numFmtId="38" fontId="4" fillId="2" borderId="7" xfId="2" applyNumberFormat="1" applyFont="1" applyFill="1" applyBorder="1" applyAlignment="1" applyProtection="1">
      <alignment horizontal="left" vertical="center"/>
      <protection locked="0"/>
    </xf>
    <xf numFmtId="38" fontId="4" fillId="2" borderId="31" xfId="2" applyNumberFormat="1" applyFont="1" applyFill="1" applyBorder="1" applyAlignment="1" applyProtection="1">
      <alignment horizontal="left" vertical="center"/>
      <protection locked="0"/>
    </xf>
    <xf numFmtId="49" fontId="19" fillId="2" borderId="36" xfId="3" applyNumberFormat="1" applyFont="1" applyFill="1" applyBorder="1" applyAlignment="1" applyProtection="1">
      <alignment horizontal="left" vertical="center" wrapText="1"/>
      <protection locked="0"/>
    </xf>
    <xf numFmtId="0" fontId="19" fillId="2" borderId="45" xfId="3" applyFont="1" applyFill="1" applyBorder="1" applyAlignment="1" applyProtection="1">
      <alignment horizontal="left" vertical="center" wrapText="1"/>
      <protection locked="0"/>
    </xf>
    <xf numFmtId="49" fontId="19" fillId="2" borderId="3" xfId="3" applyNumberFormat="1" applyFont="1" applyFill="1" applyBorder="1" applyAlignment="1" applyProtection="1">
      <alignment horizontal="left" vertical="center" wrapText="1"/>
      <protection locked="0"/>
    </xf>
    <xf numFmtId="0" fontId="19" fillId="2" borderId="5" xfId="3" applyFont="1" applyFill="1" applyBorder="1" applyAlignment="1" applyProtection="1">
      <alignment horizontal="left" vertical="center" wrapText="1"/>
      <protection locked="0"/>
    </xf>
    <xf numFmtId="38" fontId="4" fillId="2" borderId="6" xfId="3" applyNumberFormat="1" applyFont="1" applyFill="1" applyBorder="1" applyAlignment="1" applyProtection="1">
      <alignment horizontal="right" vertical="center"/>
      <protection locked="0"/>
    </xf>
    <xf numFmtId="38" fontId="4" fillId="2" borderId="8" xfId="3" applyNumberFormat="1" applyFont="1" applyFill="1" applyBorder="1" applyAlignment="1" applyProtection="1">
      <alignment horizontal="right" vertical="center"/>
      <protection locked="0"/>
    </xf>
    <xf numFmtId="49" fontId="4" fillId="2" borderId="4" xfId="3" applyNumberFormat="1" applyFont="1" applyFill="1" applyBorder="1" applyAlignment="1" applyProtection="1">
      <alignment horizontal="left" vertical="center" wrapText="1"/>
      <protection locked="0"/>
    </xf>
    <xf numFmtId="38" fontId="4" fillId="2" borderId="0" xfId="0" applyNumberFormat="1" applyFont="1" applyFill="1" applyAlignment="1" applyProtection="1">
      <alignment horizontal="right" vertical="center"/>
      <protection locked="0"/>
    </xf>
    <xf numFmtId="176" fontId="4" fillId="2" borderId="0" xfId="0" applyNumberFormat="1" applyFont="1" applyFill="1" applyAlignment="1" applyProtection="1">
      <alignment horizontal="right" vertical="center"/>
      <protection locked="0"/>
    </xf>
    <xf numFmtId="49" fontId="4" fillId="2" borderId="36" xfId="2" applyNumberFormat="1" applyFont="1" applyFill="1" applyBorder="1" applyAlignment="1" applyProtection="1">
      <alignment horizontal="left" vertical="center"/>
      <protection locked="0"/>
    </xf>
    <xf numFmtId="38" fontId="4" fillId="2" borderId="37" xfId="2" applyNumberFormat="1" applyFont="1" applyFill="1" applyBorder="1" applyAlignment="1" applyProtection="1">
      <alignment horizontal="left" vertical="center"/>
      <protection locked="0"/>
    </xf>
    <xf numFmtId="38" fontId="4" fillId="2" borderId="38" xfId="2" applyNumberFormat="1" applyFont="1" applyFill="1" applyBorder="1" applyAlignment="1" applyProtection="1">
      <alignment horizontal="left" vertical="center"/>
      <protection locked="0"/>
    </xf>
    <xf numFmtId="49" fontId="19" fillId="2" borderId="6" xfId="3" applyNumberFormat="1" applyFont="1" applyFill="1" applyBorder="1" applyAlignment="1" applyProtection="1">
      <alignment horizontal="left" vertical="center" wrapText="1"/>
      <protection locked="0"/>
    </xf>
    <xf numFmtId="49" fontId="19" fillId="2" borderId="7" xfId="3" applyNumberFormat="1" applyFont="1" applyFill="1" applyBorder="1" applyAlignment="1" applyProtection="1">
      <alignment horizontal="left" vertical="center" wrapText="1"/>
      <protection locked="0"/>
    </xf>
    <xf numFmtId="49" fontId="19" fillId="2" borderId="8" xfId="3" applyNumberFormat="1" applyFont="1" applyFill="1" applyBorder="1" applyAlignment="1" applyProtection="1">
      <alignment horizontal="left" vertical="center" wrapText="1"/>
      <protection locked="0"/>
    </xf>
    <xf numFmtId="49" fontId="4" fillId="2" borderId="37" xfId="3" applyNumberFormat="1" applyFont="1" applyFill="1" applyBorder="1" applyAlignment="1" applyProtection="1">
      <alignment horizontal="left" vertical="center" wrapText="1"/>
      <protection locked="0"/>
    </xf>
    <xf numFmtId="49" fontId="4" fillId="2" borderId="0" xfId="0" applyNumberFormat="1" applyFont="1" applyFill="1" applyAlignment="1" applyProtection="1">
      <alignment horizontal="left" vertical="center"/>
      <protection locked="0"/>
    </xf>
    <xf numFmtId="176"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wrapText="1"/>
      <protection locked="0"/>
    </xf>
    <xf numFmtId="38" fontId="4" fillId="2" borderId="49" xfId="2" applyNumberFormat="1" applyFont="1" applyFill="1" applyBorder="1" applyAlignment="1" applyProtection="1">
      <alignment horizontal="right" vertical="center"/>
      <protection locked="0"/>
    </xf>
    <xf numFmtId="38" fontId="4" fillId="2" borderId="37" xfId="2" applyNumberFormat="1" applyFont="1" applyFill="1" applyBorder="1" applyAlignment="1" applyProtection="1">
      <alignment horizontal="right" vertical="center"/>
      <protection locked="0"/>
    </xf>
    <xf numFmtId="38" fontId="4" fillId="2" borderId="38" xfId="2" applyNumberFormat="1" applyFont="1" applyFill="1" applyBorder="1" applyAlignment="1" applyProtection="1">
      <alignment horizontal="right" vertical="center"/>
      <protection locked="0"/>
    </xf>
    <xf numFmtId="38" fontId="4" fillId="2" borderId="50" xfId="2" applyNumberFormat="1" applyFont="1" applyFill="1" applyBorder="1" applyAlignment="1" applyProtection="1">
      <alignment horizontal="right" vertical="center"/>
      <protection locked="0"/>
    </xf>
    <xf numFmtId="38" fontId="4" fillId="2" borderId="4" xfId="2" applyNumberFormat="1" applyFont="1" applyFill="1" applyBorder="1" applyAlignment="1" applyProtection="1">
      <alignment horizontal="right" vertical="center"/>
      <protection locked="0"/>
    </xf>
    <xf numFmtId="38" fontId="4" fillId="2" borderId="30" xfId="2" applyNumberFormat="1" applyFont="1" applyFill="1" applyBorder="1" applyAlignment="1" applyProtection="1">
      <alignment horizontal="right" vertical="center"/>
      <protection locked="0"/>
    </xf>
    <xf numFmtId="38" fontId="4" fillId="2" borderId="51" xfId="2" applyNumberFormat="1" applyFont="1" applyFill="1" applyBorder="1" applyAlignment="1" applyProtection="1">
      <alignment horizontal="right" vertical="center"/>
      <protection locked="0"/>
    </xf>
    <xf numFmtId="38" fontId="4" fillId="2" borderId="7" xfId="2" applyNumberFormat="1" applyFont="1" applyFill="1" applyBorder="1" applyAlignment="1" applyProtection="1">
      <alignment horizontal="right" vertical="center"/>
      <protection locked="0"/>
    </xf>
    <xf numFmtId="38" fontId="4" fillId="2" borderId="31" xfId="2" applyNumberFormat="1" applyFont="1" applyFill="1" applyBorder="1" applyAlignment="1" applyProtection="1">
      <alignment horizontal="right" vertical="center"/>
      <protection locked="0"/>
    </xf>
    <xf numFmtId="49" fontId="4" fillId="2" borderId="49" xfId="2" applyNumberFormat="1" applyFont="1" applyFill="1" applyBorder="1" applyAlignment="1" applyProtection="1">
      <alignment horizontal="center" vertical="center"/>
      <protection locked="0"/>
    </xf>
    <xf numFmtId="49" fontId="4" fillId="2" borderId="45" xfId="2" applyNumberFormat="1" applyFont="1" applyFill="1" applyBorder="1" applyAlignment="1" applyProtection="1">
      <alignment horizontal="center" vertical="center"/>
      <protection locked="0"/>
    </xf>
    <xf numFmtId="183" fontId="4" fillId="2" borderId="0" xfId="0" applyNumberFormat="1" applyFont="1" applyFill="1" applyAlignment="1" applyProtection="1">
      <alignment horizontal="left" vertical="center"/>
      <protection locked="0"/>
    </xf>
    <xf numFmtId="180" fontId="4" fillId="2" borderId="0" xfId="0" applyNumberFormat="1" applyFont="1" applyFill="1" applyAlignment="1" applyProtection="1">
      <alignment horizontal="left" vertical="center"/>
      <protection locked="0"/>
    </xf>
    <xf numFmtId="14"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19" fillId="2" borderId="8" xfId="3" applyFont="1" applyFill="1" applyBorder="1" applyAlignment="1" applyProtection="1">
      <alignment horizontal="left" vertical="center" wrapText="1"/>
      <protection locked="0"/>
    </xf>
    <xf numFmtId="49" fontId="19" fillId="2" borderId="37" xfId="3" applyNumberFormat="1" applyFont="1" applyFill="1" applyBorder="1" applyAlignment="1" applyProtection="1">
      <alignment horizontal="left" vertical="center" wrapText="1"/>
      <protection locked="0"/>
    </xf>
    <xf numFmtId="49" fontId="19" fillId="2" borderId="45" xfId="3" applyNumberFormat="1" applyFont="1" applyFill="1" applyBorder="1" applyAlignment="1" applyProtection="1">
      <alignment horizontal="left" vertical="center" wrapText="1"/>
      <protection locked="0"/>
    </xf>
    <xf numFmtId="49" fontId="19" fillId="2" borderId="4" xfId="3" applyNumberFormat="1" applyFont="1" applyFill="1" applyBorder="1" applyAlignment="1" applyProtection="1">
      <alignment horizontal="left" vertical="center" wrapText="1"/>
      <protection locked="0"/>
    </xf>
    <xf numFmtId="49" fontId="19" fillId="2" borderId="5" xfId="3" applyNumberFormat="1" applyFont="1" applyFill="1" applyBorder="1" applyAlignment="1" applyProtection="1">
      <alignment horizontal="left" vertical="center" wrapText="1"/>
      <protection locked="0"/>
    </xf>
    <xf numFmtId="49" fontId="4" fillId="2" borderId="3" xfId="3" applyNumberFormat="1" applyFont="1" applyFill="1" applyBorder="1" applyAlignment="1" applyProtection="1">
      <alignment horizontal="left" vertical="center"/>
      <protection locked="0"/>
    </xf>
    <xf numFmtId="49" fontId="4" fillId="2" borderId="4" xfId="3" applyNumberFormat="1" applyFont="1" applyFill="1" applyBorder="1" applyAlignment="1" applyProtection="1">
      <alignment horizontal="left" vertical="center"/>
      <protection locked="0"/>
    </xf>
    <xf numFmtId="49" fontId="4" fillId="2" borderId="30" xfId="3" applyNumberFormat="1" applyFont="1" applyFill="1" applyBorder="1" applyAlignment="1" applyProtection="1">
      <alignment horizontal="left" vertical="center"/>
      <protection locked="0"/>
    </xf>
    <xf numFmtId="49" fontId="4" fillId="2" borderId="6" xfId="3" applyNumberFormat="1" applyFont="1" applyFill="1" applyBorder="1" applyAlignment="1" applyProtection="1">
      <alignment horizontal="left" vertical="center"/>
      <protection locked="0"/>
    </xf>
    <xf numFmtId="49" fontId="4" fillId="2" borderId="7" xfId="3" applyNumberFormat="1" applyFont="1" applyFill="1" applyBorder="1" applyAlignment="1" applyProtection="1">
      <alignment horizontal="left" vertical="center"/>
      <protection locked="0"/>
    </xf>
    <xf numFmtId="49" fontId="4" fillId="2" borderId="31" xfId="3" applyNumberFormat="1" applyFont="1" applyFill="1" applyBorder="1" applyAlignment="1" applyProtection="1">
      <alignment horizontal="left" vertical="center"/>
      <protection locked="0"/>
    </xf>
    <xf numFmtId="38" fontId="4" fillId="2" borderId="6" xfId="3" applyNumberFormat="1" applyFont="1" applyFill="1" applyBorder="1" applyAlignment="1" applyProtection="1">
      <alignment horizontal="right" vertical="center" wrapText="1"/>
      <protection locked="0"/>
    </xf>
    <xf numFmtId="38" fontId="4" fillId="2" borderId="7" xfId="3" applyNumberFormat="1" applyFont="1" applyFill="1" applyBorder="1" applyAlignment="1" applyProtection="1">
      <alignment horizontal="right" vertical="center" wrapText="1"/>
      <protection locked="0"/>
    </xf>
    <xf numFmtId="38" fontId="4" fillId="2" borderId="8" xfId="3" applyNumberFormat="1" applyFont="1" applyFill="1" applyBorder="1" applyAlignment="1" applyProtection="1">
      <alignment horizontal="right" vertical="center" wrapText="1"/>
      <protection locked="0"/>
    </xf>
    <xf numFmtId="49" fontId="4" fillId="2" borderId="51" xfId="2" applyNumberFormat="1" applyFont="1" applyFill="1" applyBorder="1" applyAlignment="1" applyProtection="1">
      <alignment horizontal="center" vertical="center"/>
      <protection locked="0"/>
    </xf>
    <xf numFmtId="49" fontId="4" fillId="2" borderId="8" xfId="2" applyNumberFormat="1" applyFont="1" applyFill="1" applyBorder="1" applyAlignment="1" applyProtection="1">
      <alignment horizontal="center" vertical="center"/>
      <protection locked="0"/>
    </xf>
    <xf numFmtId="38" fontId="4" fillId="2" borderId="36" xfId="3" applyNumberFormat="1" applyFont="1" applyFill="1" applyBorder="1" applyAlignment="1" applyProtection="1">
      <alignment horizontal="right" vertical="center" wrapText="1"/>
      <protection locked="0"/>
    </xf>
    <xf numFmtId="38" fontId="4" fillId="2" borderId="37" xfId="3" applyNumberFormat="1" applyFont="1" applyFill="1" applyBorder="1" applyAlignment="1" applyProtection="1">
      <alignment horizontal="right" vertical="center" wrapText="1"/>
      <protection locked="0"/>
    </xf>
    <xf numFmtId="38" fontId="4" fillId="2" borderId="45" xfId="3" applyNumberFormat="1" applyFont="1" applyFill="1" applyBorder="1" applyAlignment="1" applyProtection="1">
      <alignment horizontal="right" vertical="center" wrapText="1"/>
      <protection locked="0"/>
    </xf>
    <xf numFmtId="38" fontId="4" fillId="2" borderId="3" xfId="3" applyNumberFormat="1" applyFont="1" applyFill="1" applyBorder="1" applyAlignment="1" applyProtection="1">
      <alignment horizontal="right" vertical="center" wrapText="1"/>
      <protection locked="0"/>
    </xf>
    <xf numFmtId="38" fontId="4" fillId="2" borderId="4" xfId="3" applyNumberFormat="1" applyFont="1" applyFill="1" applyBorder="1" applyAlignment="1" applyProtection="1">
      <alignment horizontal="right" vertical="center" wrapText="1"/>
      <protection locked="0"/>
    </xf>
    <xf numFmtId="38" fontId="4" fillId="2" borderId="5" xfId="3" applyNumberFormat="1" applyFont="1" applyFill="1" applyBorder="1" applyAlignment="1" applyProtection="1">
      <alignment horizontal="right" vertical="center" wrapText="1"/>
      <protection locked="0"/>
    </xf>
    <xf numFmtId="49" fontId="4" fillId="2" borderId="36" xfId="3" applyNumberFormat="1" applyFont="1" applyFill="1" applyBorder="1" applyAlignment="1" applyProtection="1">
      <alignment horizontal="left" vertical="center"/>
      <protection locked="0"/>
    </xf>
    <xf numFmtId="49" fontId="4" fillId="2" borderId="37" xfId="3" applyNumberFormat="1" applyFont="1" applyFill="1" applyBorder="1" applyAlignment="1" applyProtection="1">
      <alignment horizontal="left" vertical="center"/>
      <protection locked="0"/>
    </xf>
    <xf numFmtId="49" fontId="4" fillId="2" borderId="38" xfId="3" applyNumberFormat="1"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181" fontId="4" fillId="0" borderId="0" xfId="7" applyNumberFormat="1" applyFont="1" applyProtection="1">
      <alignment vertical="center"/>
    </xf>
    <xf numFmtId="0" fontId="4" fillId="0" borderId="0" xfId="7" applyFont="1" applyProtection="1">
      <alignment vertical="center"/>
    </xf>
    <xf numFmtId="0" fontId="8" fillId="0" borderId="0" xfId="3" applyFont="1" applyProtection="1">
      <alignment vertical="center"/>
    </xf>
    <xf numFmtId="0" fontId="4" fillId="0" borderId="0" xfId="3" applyFont="1" applyProtection="1">
      <alignment vertical="center"/>
    </xf>
    <xf numFmtId="178" fontId="7" fillId="0" borderId="0" xfId="2" applyNumberFormat="1" applyFont="1" applyAlignment="1" applyProtection="1">
      <alignment vertical="top"/>
    </xf>
    <xf numFmtId="178" fontId="7" fillId="0" borderId="0" xfId="2" applyNumberFormat="1" applyFont="1" applyAlignment="1" applyProtection="1">
      <alignment horizontal="right" vertical="top"/>
    </xf>
    <xf numFmtId="178" fontId="4" fillId="0" borderId="0" xfId="2" applyNumberFormat="1" applyFont="1" applyAlignment="1" applyProtection="1">
      <alignment vertical="top"/>
    </xf>
    <xf numFmtId="0" fontId="13" fillId="0" borderId="0" xfId="3" applyFont="1" applyProtection="1">
      <alignment vertical="center"/>
    </xf>
    <xf numFmtId="0" fontId="4" fillId="0" borderId="0" xfId="2" applyFont="1" applyProtection="1">
      <alignment vertical="center"/>
    </xf>
    <xf numFmtId="0" fontId="4" fillId="0" borderId="9" xfId="3" applyFont="1" applyBorder="1" applyAlignment="1" applyProtection="1">
      <alignment horizontal="left" vertical="center" wrapText="1"/>
    </xf>
    <xf numFmtId="0" fontId="19" fillId="0" borderId="11" xfId="3" applyFont="1" applyBorder="1" applyProtection="1">
      <alignment vertical="center"/>
    </xf>
    <xf numFmtId="0" fontId="19" fillId="0" borderId="12" xfId="3" applyFont="1" applyBorder="1" applyProtection="1">
      <alignment vertical="center"/>
    </xf>
    <xf numFmtId="0" fontId="19" fillId="0" borderId="14" xfId="3" applyFont="1" applyBorder="1" applyProtection="1">
      <alignment vertical="center"/>
    </xf>
    <xf numFmtId="49" fontId="4" fillId="0" borderId="0" xfId="2" applyNumberFormat="1" applyFont="1" applyProtection="1">
      <alignment vertical="center"/>
    </xf>
    <xf numFmtId="0" fontId="19" fillId="0" borderId="15" xfId="3" applyFont="1" applyBorder="1" applyProtection="1">
      <alignment vertical="center"/>
    </xf>
    <xf numFmtId="0" fontId="19" fillId="0" borderId="0" xfId="3" applyFont="1" applyProtection="1">
      <alignment vertical="center"/>
    </xf>
    <xf numFmtId="0" fontId="19" fillId="0" borderId="16" xfId="3" applyFont="1" applyBorder="1" applyProtection="1">
      <alignment vertical="center"/>
    </xf>
    <xf numFmtId="0" fontId="19" fillId="0" borderId="13" xfId="3" applyFont="1" applyBorder="1" applyProtection="1">
      <alignment vertical="center"/>
    </xf>
    <xf numFmtId="0" fontId="19" fillId="0" borderId="9" xfId="3" applyFont="1" applyBorder="1" applyProtection="1">
      <alignment vertical="center"/>
    </xf>
    <xf numFmtId="0" fontId="19" fillId="0" borderId="10" xfId="3" applyFont="1" applyBorder="1" applyProtection="1">
      <alignment vertical="center"/>
    </xf>
    <xf numFmtId="181" fontId="4" fillId="0" borderId="0" xfId="2" applyNumberFormat="1" applyFont="1" applyProtection="1">
      <alignment vertical="center"/>
    </xf>
    <xf numFmtId="0" fontId="17" fillId="0" borderId="11" xfId="0" applyFont="1" applyBorder="1" applyAlignment="1" applyProtection="1">
      <alignment horizontal="center" vertical="center"/>
    </xf>
    <xf numFmtId="0" fontId="17" fillId="0" borderId="12" xfId="0" applyFont="1" applyBorder="1" applyAlignment="1" applyProtection="1">
      <alignment horizontal="center" vertical="center"/>
    </xf>
    <xf numFmtId="0" fontId="17" fillId="0" borderId="14" xfId="0" applyFont="1" applyBorder="1" applyAlignment="1" applyProtection="1">
      <alignment horizontal="center" vertical="center"/>
    </xf>
    <xf numFmtId="0" fontId="17" fillId="0" borderId="15" xfId="0" applyFont="1" applyBorder="1" applyProtection="1">
      <alignment vertical="center"/>
    </xf>
    <xf numFmtId="0" fontId="17" fillId="0" borderId="0" xfId="0" applyFont="1" applyProtection="1">
      <alignment vertical="center"/>
    </xf>
    <xf numFmtId="0" fontId="4" fillId="0" borderId="12" xfId="0" applyFont="1" applyBorder="1" applyProtection="1">
      <alignment vertical="center"/>
    </xf>
    <xf numFmtId="0" fontId="4" fillId="0" borderId="14" xfId="0" applyFont="1" applyBorder="1" applyProtection="1">
      <alignment vertical="center"/>
    </xf>
    <xf numFmtId="0" fontId="4" fillId="0" borderId="0" xfId="0" applyFont="1" applyProtection="1">
      <alignment vertical="center"/>
    </xf>
    <xf numFmtId="0" fontId="4" fillId="0" borderId="16" xfId="0" applyFont="1" applyBorder="1" applyProtection="1">
      <alignment vertical="center"/>
    </xf>
    <xf numFmtId="179" fontId="4" fillId="0" borderId="15" xfId="0" applyNumberFormat="1" applyFont="1" applyBorder="1" applyProtection="1">
      <alignment vertical="center"/>
    </xf>
    <xf numFmtId="179" fontId="4" fillId="0" borderId="0" xfId="0" applyNumberFormat="1" applyFont="1" applyProtection="1">
      <alignment vertical="center"/>
    </xf>
    <xf numFmtId="0" fontId="22" fillId="0" borderId="0" xfId="0" applyFont="1" applyAlignment="1" applyProtection="1">
      <alignment horizontal="right" vertical="top"/>
    </xf>
    <xf numFmtId="0" fontId="22" fillId="0" borderId="0" xfId="0" applyFont="1" applyAlignment="1" applyProtection="1">
      <alignment vertical="top"/>
    </xf>
    <xf numFmtId="0" fontId="4" fillId="0" borderId="0" xfId="0" applyFont="1" applyAlignment="1" applyProtection="1">
      <alignment vertical="top"/>
    </xf>
    <xf numFmtId="49" fontId="22" fillId="0" borderId="0" xfId="0" applyNumberFormat="1" applyFont="1" applyAlignment="1" applyProtection="1">
      <alignment horizontal="right" vertical="top"/>
    </xf>
    <xf numFmtId="0" fontId="4" fillId="0" borderId="15" xfId="0" applyFont="1" applyBorder="1" applyProtection="1">
      <alignment vertical="center"/>
    </xf>
    <xf numFmtId="0" fontId="4" fillId="0" borderId="16" xfId="0" applyFont="1" applyBorder="1" applyAlignment="1" applyProtection="1">
      <alignment vertical="top"/>
    </xf>
    <xf numFmtId="0" fontId="22" fillId="0" borderId="0" xfId="0" applyFont="1" applyAlignment="1" applyProtection="1">
      <alignment horizontal="left" vertical="top"/>
    </xf>
    <xf numFmtId="0" fontId="4" fillId="0" borderId="16" xfId="3" applyFont="1" applyBorder="1" applyProtection="1">
      <alignment vertical="center"/>
    </xf>
    <xf numFmtId="0" fontId="4" fillId="0" borderId="13" xfId="0" applyFont="1" applyBorder="1" applyProtection="1">
      <alignment vertical="center"/>
    </xf>
    <xf numFmtId="0" fontId="4" fillId="0" borderId="9" xfId="0" applyFont="1" applyBorder="1" applyProtection="1">
      <alignment vertical="center"/>
    </xf>
    <xf numFmtId="0" fontId="4" fillId="0" borderId="9" xfId="0" applyFont="1" applyBorder="1" applyAlignment="1" applyProtection="1">
      <alignment vertical="top"/>
    </xf>
    <xf numFmtId="0" fontId="4" fillId="0" borderId="10" xfId="0" applyFont="1" applyBorder="1" applyProtection="1">
      <alignment vertical="center"/>
    </xf>
    <xf numFmtId="0" fontId="17" fillId="0" borderId="11" xfId="0" applyFont="1" applyBorder="1" applyAlignment="1" applyProtection="1">
      <alignment horizontal="left" vertical="center" indent="1"/>
    </xf>
    <xf numFmtId="0" fontId="17" fillId="0" borderId="12" xfId="0" applyFont="1" applyBorder="1" applyAlignment="1" applyProtection="1">
      <alignment horizontal="left" vertical="center" indent="1"/>
    </xf>
    <xf numFmtId="0" fontId="17" fillId="0" borderId="14" xfId="0" applyFont="1" applyBorder="1" applyAlignment="1" applyProtection="1">
      <alignment horizontal="left" vertical="center" indent="1"/>
    </xf>
    <xf numFmtId="0" fontId="15" fillId="0" borderId="0" xfId="0" applyFont="1" applyProtection="1">
      <alignment vertical="center"/>
    </xf>
    <xf numFmtId="49" fontId="4" fillId="0" borderId="0" xfId="0" applyNumberFormat="1" applyFont="1" applyAlignment="1" applyProtection="1">
      <alignment horizontal="right" vertical="top"/>
    </xf>
    <xf numFmtId="0" fontId="4" fillId="0" borderId="0" xfId="0" applyFont="1" applyAlignment="1" applyProtection="1">
      <alignment horizontal="left" vertical="top"/>
    </xf>
    <xf numFmtId="0" fontId="22" fillId="0" borderId="0" xfId="0" applyFont="1" applyAlignment="1" applyProtection="1">
      <alignment vertical="top" wrapText="1"/>
    </xf>
    <xf numFmtId="0" fontId="15" fillId="0" borderId="0" xfId="0" applyFont="1" applyAlignment="1" applyProtection="1">
      <alignment vertical="top"/>
    </xf>
    <xf numFmtId="0" fontId="15" fillId="0" borderId="0" xfId="0" applyFont="1" applyAlignment="1" applyProtection="1">
      <alignment vertical="top" wrapText="1"/>
    </xf>
    <xf numFmtId="0" fontId="18" fillId="0" borderId="15" xfId="0" applyFont="1" applyBorder="1" applyProtection="1">
      <alignment vertical="center"/>
    </xf>
    <xf numFmtId="0" fontId="18" fillId="0" borderId="0" xfId="0" applyFont="1" applyProtection="1">
      <alignment vertical="center"/>
    </xf>
    <xf numFmtId="0" fontId="22" fillId="0" borderId="0" xfId="0" applyFont="1" applyAlignment="1" applyProtection="1">
      <alignment vertical="center" wrapText="1"/>
    </xf>
    <xf numFmtId="0" fontId="15" fillId="0" borderId="0" xfId="0" applyFont="1" applyProtection="1">
      <alignment vertical="center"/>
    </xf>
    <xf numFmtId="49" fontId="15" fillId="0" borderId="0" xfId="0" applyNumberFormat="1" applyFont="1" applyProtection="1">
      <alignment vertical="center"/>
    </xf>
    <xf numFmtId="0" fontId="22" fillId="0" borderId="0" xfId="0" applyFont="1" applyProtection="1">
      <alignment vertical="center"/>
    </xf>
    <xf numFmtId="0" fontId="15" fillId="0" borderId="0" xfId="0" applyFont="1" applyAlignment="1" applyProtection="1">
      <alignment vertical="top"/>
    </xf>
    <xf numFmtId="0" fontId="17" fillId="0" borderId="13" xfId="0" applyFont="1" applyBorder="1" applyProtection="1">
      <alignment vertical="center"/>
    </xf>
    <xf numFmtId="0" fontId="4" fillId="0" borderId="9" xfId="3" applyFont="1" applyBorder="1" applyProtection="1">
      <alignment vertical="center"/>
    </xf>
    <xf numFmtId="0" fontId="4" fillId="0" borderId="15" xfId="3" applyFont="1" applyBorder="1" applyProtection="1">
      <alignment vertical="center"/>
    </xf>
    <xf numFmtId="49" fontId="4" fillId="0" borderId="0" xfId="0" applyNumberFormat="1" applyFont="1" applyAlignment="1" applyProtection="1">
      <alignment horizontal="left" vertical="center"/>
    </xf>
    <xf numFmtId="49" fontId="4" fillId="0" borderId="0" xfId="0" applyNumberFormat="1" applyFont="1" applyProtection="1">
      <alignment vertical="center"/>
    </xf>
    <xf numFmtId="176" fontId="4" fillId="0" borderId="0" xfId="0" applyNumberFormat="1" applyFont="1" applyAlignment="1" applyProtection="1">
      <alignment horizontal="left" vertical="center"/>
    </xf>
    <xf numFmtId="176" fontId="25" fillId="0" borderId="0" xfId="0" applyNumberFormat="1" applyFont="1" applyAlignment="1" applyProtection="1">
      <alignment horizontal="left" vertical="top"/>
    </xf>
    <xf numFmtId="38" fontId="4" fillId="0" borderId="0" xfId="0" applyNumberFormat="1" applyFont="1" applyAlignment="1" applyProtection="1">
      <alignment horizontal="right" vertical="center"/>
    </xf>
    <xf numFmtId="176" fontId="4" fillId="0" borderId="0" xfId="0" applyNumberFormat="1" applyFont="1" applyAlignment="1" applyProtection="1">
      <alignment horizontal="right" vertical="center"/>
    </xf>
    <xf numFmtId="177" fontId="4" fillId="0" borderId="49" xfId="2" applyNumberFormat="1" applyFont="1" applyBorder="1" applyAlignment="1" applyProtection="1">
      <alignment horizontal="left" vertical="center"/>
    </xf>
    <xf numFmtId="177" fontId="4" fillId="0" borderId="37" xfId="2" applyNumberFormat="1" applyFont="1" applyBorder="1" applyAlignment="1" applyProtection="1">
      <alignment horizontal="left" vertical="center"/>
    </xf>
    <xf numFmtId="177" fontId="4" fillId="0" borderId="38" xfId="2" applyNumberFormat="1" applyFont="1" applyBorder="1" applyAlignment="1" applyProtection="1">
      <alignment horizontal="left" vertical="center"/>
    </xf>
    <xf numFmtId="177" fontId="4" fillId="0" borderId="0" xfId="2" applyNumberFormat="1" applyFont="1" applyAlignment="1" applyProtection="1">
      <alignment horizontal="right" vertical="center"/>
    </xf>
    <xf numFmtId="177" fontId="4" fillId="0" borderId="50" xfId="2" applyNumberFormat="1" applyFont="1" applyBorder="1" applyAlignment="1" applyProtection="1">
      <alignment horizontal="left" vertical="center"/>
    </xf>
    <xf numFmtId="177" fontId="4" fillId="0" borderId="4" xfId="2" applyNumberFormat="1" applyFont="1" applyBorder="1" applyAlignment="1" applyProtection="1">
      <alignment horizontal="left" vertical="center"/>
    </xf>
    <xf numFmtId="177" fontId="4" fillId="0" borderId="30" xfId="2" applyNumberFormat="1" applyFont="1" applyBorder="1" applyAlignment="1" applyProtection="1">
      <alignment horizontal="left" vertical="center"/>
    </xf>
    <xf numFmtId="38" fontId="4" fillId="0" borderId="50" xfId="2" applyNumberFormat="1" applyFont="1" applyBorder="1" applyAlignment="1" applyProtection="1">
      <alignment horizontal="right" vertical="center"/>
    </xf>
    <xf numFmtId="38" fontId="4" fillId="0" borderId="4" xfId="2" applyNumberFormat="1" applyFont="1" applyBorder="1" applyAlignment="1" applyProtection="1">
      <alignment horizontal="right" vertical="center"/>
    </xf>
    <xf numFmtId="38" fontId="4" fillId="0" borderId="30" xfId="2" applyNumberFormat="1" applyFont="1" applyBorder="1" applyAlignment="1" applyProtection="1">
      <alignment horizontal="right" vertical="center"/>
    </xf>
    <xf numFmtId="177" fontId="4" fillId="0" borderId="51" xfId="2" applyNumberFormat="1" applyFont="1" applyBorder="1" applyAlignment="1" applyProtection="1">
      <alignment horizontal="left" vertical="center"/>
    </xf>
    <xf numFmtId="177" fontId="4" fillId="0" borderId="7" xfId="2" applyNumberFormat="1" applyFont="1" applyBorder="1" applyAlignment="1" applyProtection="1">
      <alignment horizontal="left" vertical="center"/>
    </xf>
    <xf numFmtId="177" fontId="4" fillId="0" borderId="31" xfId="2" applyNumberFormat="1" applyFont="1" applyBorder="1" applyAlignment="1" applyProtection="1">
      <alignment horizontal="left" vertical="center"/>
    </xf>
    <xf numFmtId="0" fontId="15" fillId="0" borderId="12" xfId="0" applyFont="1" applyBorder="1" applyAlignment="1" applyProtection="1">
      <alignment vertical="top"/>
    </xf>
    <xf numFmtId="0" fontId="4" fillId="0" borderId="0" xfId="0" applyFont="1" applyAlignment="1" applyProtection="1">
      <alignment horizontal="left" vertical="center"/>
    </xf>
    <xf numFmtId="49" fontId="4" fillId="0" borderId="0" xfId="0" applyNumberFormat="1" applyFont="1" applyAlignment="1" applyProtection="1">
      <alignment horizontal="right" vertical="center"/>
    </xf>
    <xf numFmtId="0" fontId="22" fillId="0" borderId="0" xfId="0" applyFont="1" applyAlignment="1" applyProtection="1">
      <alignment horizontal="left" vertical="top" wrapText="1"/>
    </xf>
    <xf numFmtId="0" fontId="15" fillId="0" borderId="0" xfId="0" applyFont="1" applyAlignment="1" applyProtection="1">
      <alignment horizontal="left" vertical="top" wrapText="1"/>
    </xf>
    <xf numFmtId="0" fontId="17" fillId="0" borderId="23" xfId="0" applyFont="1" applyBorder="1" applyProtection="1">
      <alignment vertical="center"/>
    </xf>
    <xf numFmtId="0" fontId="4" fillId="0" borderId="35"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12" xfId="0" applyFont="1" applyBorder="1" applyAlignment="1" applyProtection="1">
      <alignment horizontal="center" vertical="center"/>
    </xf>
    <xf numFmtId="0" fontId="4" fillId="0" borderId="24" xfId="0" applyFont="1" applyBorder="1" applyAlignment="1" applyProtection="1">
      <alignment horizontal="center" vertical="center"/>
    </xf>
    <xf numFmtId="177" fontId="4" fillId="0" borderId="17" xfId="0" applyNumberFormat="1" applyFont="1" applyBorder="1" applyAlignment="1" applyProtection="1">
      <alignment horizontal="left" vertical="center"/>
    </xf>
    <xf numFmtId="177" fontId="4" fillId="0" borderId="1" xfId="0" applyNumberFormat="1" applyFont="1" applyBorder="1" applyAlignment="1" applyProtection="1">
      <alignment horizontal="left" vertical="center"/>
    </xf>
    <xf numFmtId="177" fontId="4" fillId="0" borderId="2" xfId="0" applyNumberFormat="1" applyFont="1" applyBorder="1" applyAlignment="1" applyProtection="1">
      <alignment horizontal="left" vertical="center"/>
    </xf>
    <xf numFmtId="179" fontId="4" fillId="0" borderId="23" xfId="0" applyNumberFormat="1" applyFont="1" applyBorder="1" applyProtection="1">
      <alignment vertical="center"/>
    </xf>
    <xf numFmtId="182" fontId="4" fillId="0" borderId="28" xfId="0" applyNumberFormat="1" applyFont="1" applyBorder="1" applyProtection="1">
      <alignment vertical="center"/>
    </xf>
    <xf numFmtId="0" fontId="4" fillId="0" borderId="36" xfId="3" applyFont="1" applyBorder="1" applyAlignment="1" applyProtection="1">
      <alignment horizontal="left" vertical="center"/>
    </xf>
    <xf numFmtId="0" fontId="4" fillId="0" borderId="37" xfId="3" applyFont="1" applyBorder="1" applyAlignment="1" applyProtection="1">
      <alignment horizontal="left" vertical="center"/>
    </xf>
    <xf numFmtId="0" fontId="4" fillId="0" borderId="38" xfId="3" applyFont="1" applyBorder="1" applyAlignment="1" applyProtection="1">
      <alignment horizontal="left" vertical="center"/>
    </xf>
    <xf numFmtId="182" fontId="4" fillId="0" borderId="29" xfId="0" applyNumberFormat="1" applyFont="1" applyBorder="1" applyProtection="1">
      <alignment vertical="center"/>
    </xf>
    <xf numFmtId="0" fontId="4" fillId="0" borderId="3" xfId="3" applyFont="1" applyBorder="1" applyAlignment="1" applyProtection="1">
      <alignment horizontal="left" vertical="center"/>
    </xf>
    <xf numFmtId="0" fontId="4" fillId="0" borderId="4" xfId="3" applyFont="1" applyBorder="1" applyAlignment="1" applyProtection="1">
      <alignment horizontal="left" vertical="center"/>
    </xf>
    <xf numFmtId="0" fontId="4" fillId="0" borderId="30" xfId="3" applyFont="1" applyBorder="1" applyAlignment="1" applyProtection="1">
      <alignment horizontal="left" vertical="center"/>
    </xf>
    <xf numFmtId="182" fontId="4" fillId="0" borderId="5" xfId="0" applyNumberFormat="1" applyFont="1" applyBorder="1" applyProtection="1">
      <alignment vertical="center"/>
    </xf>
    <xf numFmtId="182" fontId="4" fillId="0" borderId="22" xfId="0" applyNumberFormat="1" applyFont="1" applyBorder="1" applyProtection="1">
      <alignment vertical="center"/>
    </xf>
    <xf numFmtId="182" fontId="4" fillId="0" borderId="4" xfId="0" applyNumberFormat="1" applyFont="1" applyBorder="1" applyProtection="1">
      <alignment vertical="center"/>
    </xf>
    <xf numFmtId="182" fontId="4" fillId="0" borderId="25" xfId="0" applyNumberFormat="1" applyFont="1" applyBorder="1" applyProtection="1">
      <alignment vertical="center"/>
    </xf>
    <xf numFmtId="0" fontId="4" fillId="0" borderId="6" xfId="3" applyFont="1" applyBorder="1" applyAlignment="1" applyProtection="1">
      <alignment horizontal="left" vertical="center"/>
    </xf>
    <xf numFmtId="0" fontId="4" fillId="0" borderId="7" xfId="3" applyFont="1" applyBorder="1" applyAlignment="1" applyProtection="1">
      <alignment horizontal="left" vertical="center"/>
    </xf>
    <xf numFmtId="0" fontId="4" fillId="0" borderId="31" xfId="3" applyFont="1" applyBorder="1" applyAlignment="1" applyProtection="1">
      <alignment horizontal="left" vertical="center"/>
    </xf>
    <xf numFmtId="0" fontId="25" fillId="0" borderId="0" xfId="0" applyFont="1" applyAlignment="1" applyProtection="1">
      <alignment horizontal="right" vertical="top"/>
    </xf>
    <xf numFmtId="0" fontId="25" fillId="0" borderId="0" xfId="0" applyFont="1" applyAlignment="1" applyProtection="1">
      <alignment horizontal="left" vertical="top"/>
    </xf>
    <xf numFmtId="0" fontId="4" fillId="0" borderId="0" xfId="0" applyFont="1" applyAlignment="1" applyProtection="1">
      <alignment horizontal="right" vertical="top"/>
    </xf>
    <xf numFmtId="0" fontId="4" fillId="0" borderId="16" xfId="2" applyFont="1" applyBorder="1" applyProtection="1">
      <alignment vertical="center"/>
    </xf>
    <xf numFmtId="0" fontId="15" fillId="0" borderId="0" xfId="3" applyFont="1" applyAlignment="1" applyProtection="1">
      <alignment horizontal="left" vertical="center" wrapText="1"/>
    </xf>
    <xf numFmtId="0" fontId="15" fillId="0" borderId="9" xfId="3" applyFont="1" applyBorder="1" applyAlignment="1" applyProtection="1">
      <alignment horizontal="left" vertical="center" wrapText="1"/>
    </xf>
    <xf numFmtId="0" fontId="19" fillId="0" borderId="35" xfId="3" applyFont="1" applyBorder="1" applyAlignment="1" applyProtection="1">
      <alignment horizontal="left" vertical="center" wrapText="1"/>
    </xf>
    <xf numFmtId="0" fontId="19" fillId="0" borderId="1" xfId="3" applyFont="1" applyBorder="1" applyAlignment="1" applyProtection="1">
      <alignment horizontal="left" vertical="center" wrapText="1"/>
    </xf>
    <xf numFmtId="0" fontId="19" fillId="0" borderId="2" xfId="3" applyFont="1" applyBorder="1" applyAlignment="1" applyProtection="1">
      <alignment horizontal="left" vertical="center" wrapText="1"/>
    </xf>
    <xf numFmtId="0" fontId="19" fillId="0" borderId="43" xfId="3" applyFont="1" applyBorder="1" applyAlignment="1" applyProtection="1">
      <alignment horizontal="center" vertical="center" wrapText="1"/>
    </xf>
    <xf numFmtId="0" fontId="19" fillId="0" borderId="17" xfId="3" applyFont="1" applyBorder="1" applyAlignment="1" applyProtection="1">
      <alignment horizontal="left" vertical="center" wrapText="1"/>
    </xf>
    <xf numFmtId="0" fontId="19" fillId="0" borderId="18" xfId="3" applyFont="1" applyBorder="1" applyAlignment="1" applyProtection="1">
      <alignment horizontal="left" vertical="center" wrapText="1"/>
    </xf>
    <xf numFmtId="179" fontId="4" fillId="0" borderId="48" xfId="0" applyNumberFormat="1" applyFont="1" applyBorder="1" applyProtection="1">
      <alignment vertical="center"/>
    </xf>
    <xf numFmtId="0" fontId="19" fillId="0" borderId="36" xfId="3" applyFont="1" applyBorder="1" applyAlignment="1" applyProtection="1">
      <alignment horizontal="left" vertical="center" wrapText="1"/>
    </xf>
    <xf numFmtId="0" fontId="19" fillId="0" borderId="37" xfId="3" applyFont="1" applyBorder="1" applyAlignment="1" applyProtection="1">
      <alignment horizontal="left" vertical="center" wrapText="1"/>
    </xf>
    <xf numFmtId="0" fontId="19" fillId="0" borderId="38" xfId="3" applyFont="1" applyBorder="1" applyAlignment="1" applyProtection="1">
      <alignment horizontal="left" vertical="center" wrapText="1"/>
    </xf>
    <xf numFmtId="179" fontId="4" fillId="0" borderId="29" xfId="0" applyNumberFormat="1" applyFont="1" applyBorder="1" applyProtection="1">
      <alignment vertical="center"/>
    </xf>
    <xf numFmtId="0" fontId="19" fillId="0" borderId="3" xfId="3" applyFont="1" applyBorder="1" applyAlignment="1" applyProtection="1">
      <alignment horizontal="left" vertical="center" wrapText="1"/>
    </xf>
    <xf numFmtId="0" fontId="19" fillId="0" borderId="4" xfId="3" applyFont="1" applyBorder="1" applyAlignment="1" applyProtection="1">
      <alignment horizontal="left" vertical="center" wrapText="1"/>
    </xf>
    <xf numFmtId="0" fontId="19" fillId="0" borderId="30" xfId="3" applyFont="1" applyBorder="1" applyAlignment="1" applyProtection="1">
      <alignment horizontal="left" vertical="center" wrapText="1"/>
    </xf>
    <xf numFmtId="179" fontId="4" fillId="0" borderId="25" xfId="0" applyNumberFormat="1" applyFont="1" applyBorder="1" applyProtection="1">
      <alignment vertical="center"/>
    </xf>
    <xf numFmtId="0" fontId="19" fillId="0" borderId="6" xfId="3" applyFont="1" applyBorder="1" applyAlignment="1" applyProtection="1">
      <alignment horizontal="left" vertical="center" wrapText="1"/>
    </xf>
    <xf numFmtId="0" fontId="19" fillId="0" borderId="7" xfId="3" applyFont="1" applyBorder="1" applyAlignment="1" applyProtection="1">
      <alignment horizontal="left" vertical="center" wrapText="1"/>
    </xf>
    <xf numFmtId="0" fontId="19" fillId="0" borderId="31" xfId="3" applyFont="1" applyBorder="1" applyAlignment="1" applyProtection="1">
      <alignment horizontal="left" vertical="center" wrapText="1"/>
    </xf>
    <xf numFmtId="49" fontId="17" fillId="0" borderId="12" xfId="0" applyNumberFormat="1" applyFont="1" applyBorder="1" applyAlignment="1" applyProtection="1">
      <alignment horizontal="left" vertical="center" indent="1"/>
    </xf>
    <xf numFmtId="49" fontId="4" fillId="0" borderId="0" xfId="3" applyNumberFormat="1" applyFont="1" applyProtection="1">
      <alignment vertical="center"/>
    </xf>
    <xf numFmtId="177" fontId="4" fillId="0" borderId="0" xfId="3" applyNumberFormat="1" applyFont="1" applyProtection="1">
      <alignment vertical="center"/>
    </xf>
    <xf numFmtId="184" fontId="4" fillId="0" borderId="0" xfId="3" applyNumberFormat="1" applyFont="1" applyProtection="1">
      <alignment vertical="center"/>
    </xf>
    <xf numFmtId="38" fontId="4" fillId="0" borderId="0" xfId="3" applyNumberFormat="1" applyFont="1" applyProtection="1">
      <alignment vertical="center"/>
    </xf>
    <xf numFmtId="14" fontId="4" fillId="0" borderId="0" xfId="3" applyNumberFormat="1" applyFont="1" applyProtection="1">
      <alignment vertical="center"/>
    </xf>
    <xf numFmtId="49" fontId="17" fillId="0" borderId="0" xfId="0" applyNumberFormat="1" applyFont="1" applyProtection="1">
      <alignment vertical="center"/>
    </xf>
    <xf numFmtId="0" fontId="17" fillId="0" borderId="12" xfId="0" applyFont="1" applyBorder="1" applyProtection="1">
      <alignment vertical="center"/>
    </xf>
    <xf numFmtId="49" fontId="17" fillId="0" borderId="12" xfId="0" applyNumberFormat="1" applyFont="1" applyBorder="1" applyProtection="1">
      <alignment vertical="center"/>
    </xf>
    <xf numFmtId="176" fontId="4" fillId="0" borderId="12" xfId="0" applyNumberFormat="1" applyFont="1" applyBorder="1" applyProtection="1">
      <alignment vertical="center"/>
    </xf>
    <xf numFmtId="49" fontId="4" fillId="0" borderId="12" xfId="0" applyNumberFormat="1" applyFont="1" applyBorder="1" applyProtection="1">
      <alignment vertical="center"/>
    </xf>
    <xf numFmtId="177" fontId="4" fillId="0" borderId="12" xfId="0" applyNumberFormat="1" applyFont="1" applyBorder="1" applyProtection="1">
      <alignment vertical="center"/>
    </xf>
    <xf numFmtId="38" fontId="4" fillId="0" borderId="12" xfId="0" applyNumberFormat="1" applyFont="1" applyBorder="1" applyProtection="1">
      <alignment vertical="center"/>
    </xf>
    <xf numFmtId="184" fontId="4" fillId="0" borderId="12" xfId="0" applyNumberFormat="1" applyFont="1" applyBorder="1" applyProtection="1">
      <alignment vertical="center"/>
    </xf>
    <xf numFmtId="14" fontId="4" fillId="0" borderId="12" xfId="0" applyNumberFormat="1" applyFont="1" applyBorder="1" applyProtection="1">
      <alignment vertical="center"/>
    </xf>
    <xf numFmtId="176" fontId="4" fillId="0" borderId="0" xfId="0" applyNumberFormat="1" applyFont="1" applyProtection="1">
      <alignment vertical="center"/>
    </xf>
    <xf numFmtId="177" fontId="4" fillId="0" borderId="0" xfId="0" applyNumberFormat="1" applyFont="1" applyProtection="1">
      <alignment vertical="center"/>
    </xf>
    <xf numFmtId="38" fontId="4" fillId="0" borderId="0" xfId="0" applyNumberFormat="1" applyFont="1" applyProtection="1">
      <alignment vertical="center"/>
    </xf>
    <xf numFmtId="184" fontId="4" fillId="0" borderId="0" xfId="0" applyNumberFormat="1" applyFont="1" applyProtection="1">
      <alignment vertical="center"/>
    </xf>
    <xf numFmtId="14" fontId="4" fillId="0" borderId="0" xfId="0" applyNumberFormat="1" applyFont="1" applyProtection="1">
      <alignment vertical="center"/>
    </xf>
    <xf numFmtId="0" fontId="22" fillId="0" borderId="9" xfId="0" applyFont="1" applyBorder="1" applyAlignment="1" applyProtection="1">
      <alignment horizontal="left" vertical="center" wrapText="1"/>
    </xf>
    <xf numFmtId="49" fontId="22" fillId="0" borderId="9" xfId="0" applyNumberFormat="1" applyFont="1" applyBorder="1" applyAlignment="1" applyProtection="1">
      <alignment horizontal="left" vertical="center" wrapText="1"/>
    </xf>
    <xf numFmtId="38" fontId="22" fillId="0" borderId="9" xfId="0" applyNumberFormat="1" applyFont="1" applyBorder="1" applyAlignment="1" applyProtection="1">
      <alignment horizontal="left" vertical="center" wrapText="1"/>
    </xf>
    <xf numFmtId="14" fontId="22" fillId="0" borderId="9" xfId="0" applyNumberFormat="1" applyFont="1" applyBorder="1" applyAlignment="1" applyProtection="1">
      <alignment horizontal="left" vertical="center" wrapText="1"/>
    </xf>
    <xf numFmtId="0" fontId="4" fillId="0" borderId="35" xfId="3" applyFont="1" applyBorder="1" applyProtection="1">
      <alignment vertical="center"/>
    </xf>
    <xf numFmtId="49" fontId="19" fillId="0" borderId="42" xfId="0" applyNumberFormat="1" applyFont="1" applyBorder="1" applyAlignment="1" applyProtection="1">
      <alignment horizontal="left" vertical="center" wrapText="1"/>
    </xf>
    <xf numFmtId="0" fontId="19" fillId="0" borderId="42" xfId="0" applyFont="1" applyBorder="1" applyAlignment="1" applyProtection="1">
      <alignment horizontal="left" vertical="center" wrapText="1"/>
    </xf>
    <xf numFmtId="49" fontId="19" fillId="0" borderId="17" xfId="0" applyNumberFormat="1" applyFont="1" applyBorder="1" applyAlignment="1" applyProtection="1">
      <alignment horizontal="left" vertical="center" wrapText="1"/>
    </xf>
    <xf numFmtId="0" fontId="19" fillId="0" borderId="1" xfId="0" applyFont="1" applyBorder="1" applyAlignment="1" applyProtection="1">
      <alignment horizontal="left" vertical="center" wrapText="1"/>
    </xf>
    <xf numFmtId="49" fontId="19" fillId="0" borderId="42" xfId="0" applyNumberFormat="1" applyFont="1" applyBorder="1" applyAlignment="1" applyProtection="1">
      <alignment horizontal="center" vertical="center" wrapText="1"/>
    </xf>
    <xf numFmtId="0" fontId="19" fillId="0" borderId="18" xfId="0" applyFont="1" applyBorder="1" applyAlignment="1" applyProtection="1">
      <alignment horizontal="left" vertical="center" wrapText="1"/>
    </xf>
    <xf numFmtId="38" fontId="19" fillId="0" borderId="17" xfId="0" applyNumberFormat="1" applyFont="1" applyBorder="1" applyAlignment="1" applyProtection="1">
      <alignment horizontal="center" vertical="center"/>
    </xf>
    <xf numFmtId="0" fontId="19" fillId="0" borderId="18" xfId="0" applyFont="1" applyBorder="1" applyAlignment="1" applyProtection="1">
      <alignment horizontal="center" vertical="center"/>
    </xf>
    <xf numFmtId="14" fontId="19" fillId="0" borderId="17" xfId="3" applyNumberFormat="1" applyFont="1" applyBorder="1" applyAlignment="1" applyProtection="1">
      <alignment horizontal="left" vertical="center" wrapText="1"/>
    </xf>
    <xf numFmtId="14" fontId="19" fillId="0" borderId="41" xfId="3" applyNumberFormat="1" applyFont="1" applyBorder="1" applyAlignment="1" applyProtection="1">
      <alignment horizontal="left" vertical="center" wrapText="1"/>
    </xf>
    <xf numFmtId="179" fontId="4" fillId="0" borderId="28" xfId="0" applyNumberFormat="1" applyFont="1" applyBorder="1" applyProtection="1">
      <alignment vertical="center"/>
    </xf>
    <xf numFmtId="14" fontId="4" fillId="0" borderId="16" xfId="3" applyNumberFormat="1" applyFont="1" applyBorder="1" applyProtection="1">
      <alignment vertical="center"/>
    </xf>
    <xf numFmtId="179" fontId="4" fillId="0" borderId="44" xfId="0" applyNumberFormat="1" applyFont="1" applyBorder="1" applyProtection="1">
      <alignment vertical="center"/>
    </xf>
    <xf numFmtId="0" fontId="4" fillId="0" borderId="12" xfId="3" applyFont="1" applyBorder="1" applyProtection="1">
      <alignment vertical="center"/>
    </xf>
    <xf numFmtId="0" fontId="4" fillId="0" borderId="13" xfId="3" applyFont="1" applyBorder="1" applyProtection="1">
      <alignment vertical="center"/>
    </xf>
    <xf numFmtId="0" fontId="4" fillId="0" borderId="10" xfId="3" applyFont="1" applyBorder="1" applyProtection="1">
      <alignment vertical="center"/>
    </xf>
    <xf numFmtId="49" fontId="4" fillId="0" borderId="0" xfId="0" applyNumberFormat="1" applyFont="1" applyAlignment="1" applyProtection="1">
      <alignment vertical="top"/>
    </xf>
    <xf numFmtId="180" fontId="17" fillId="0" borderId="13" xfId="0" applyNumberFormat="1" applyFont="1" applyBorder="1" applyProtection="1">
      <alignment vertical="center"/>
    </xf>
    <xf numFmtId="49" fontId="4" fillId="0" borderId="9" xfId="3" applyNumberFormat="1" applyFont="1" applyBorder="1" applyProtection="1">
      <alignment vertical="center"/>
    </xf>
    <xf numFmtId="49" fontId="4" fillId="0" borderId="12" xfId="3" applyNumberFormat="1" applyFont="1" applyBorder="1" applyProtection="1">
      <alignment vertical="center"/>
    </xf>
    <xf numFmtId="0" fontId="4" fillId="0" borderId="14" xfId="3" applyFont="1" applyBorder="1" applyProtection="1">
      <alignment vertical="center"/>
    </xf>
    <xf numFmtId="0" fontId="24" fillId="0" borderId="9" xfId="0" applyFont="1" applyBorder="1" applyAlignment="1" applyProtection="1">
      <alignment horizontal="left" vertical="center" wrapText="1"/>
    </xf>
    <xf numFmtId="49" fontId="24" fillId="0" borderId="9" xfId="0" applyNumberFormat="1" applyFont="1" applyBorder="1" applyAlignment="1" applyProtection="1">
      <alignment horizontal="left" vertical="center" wrapText="1"/>
    </xf>
    <xf numFmtId="0" fontId="4" fillId="0" borderId="43" xfId="3" applyFont="1" applyBorder="1" applyProtection="1">
      <alignment vertical="center"/>
    </xf>
    <xf numFmtId="49" fontId="19" fillId="0" borderId="1" xfId="0" applyNumberFormat="1" applyFont="1" applyBorder="1" applyAlignment="1" applyProtection="1">
      <alignment horizontal="left" vertical="center"/>
    </xf>
    <xf numFmtId="49" fontId="19" fillId="0" borderId="18" xfId="0" applyNumberFormat="1" applyFont="1" applyBorder="1" applyAlignment="1" applyProtection="1">
      <alignment horizontal="left" vertical="center"/>
    </xf>
    <xf numFmtId="49" fontId="19" fillId="0" borderId="17" xfId="0" applyNumberFormat="1" applyFont="1" applyBorder="1" applyProtection="1">
      <alignment vertical="center"/>
    </xf>
    <xf numFmtId="49" fontId="19" fillId="0" borderId="1" xfId="0" applyNumberFormat="1" applyFont="1" applyBorder="1" applyProtection="1">
      <alignment vertical="center"/>
    </xf>
    <xf numFmtId="49" fontId="19" fillId="0" borderId="18" xfId="0" applyNumberFormat="1" applyFont="1" applyBorder="1" applyProtection="1">
      <alignment vertical="center"/>
    </xf>
    <xf numFmtId="49" fontId="19" fillId="0" borderId="41" xfId="0" applyNumberFormat="1" applyFont="1" applyBorder="1" applyAlignment="1" applyProtection="1">
      <alignment vertical="center" wrapText="1"/>
    </xf>
    <xf numFmtId="179" fontId="4" fillId="0" borderId="47" xfId="0" applyNumberFormat="1" applyFont="1" applyBorder="1" applyProtection="1">
      <alignment vertical="center"/>
    </xf>
    <xf numFmtId="177" fontId="4" fillId="0" borderId="9" xfId="0" applyNumberFormat="1" applyFont="1" applyBorder="1" applyProtection="1">
      <alignment vertical="center"/>
    </xf>
    <xf numFmtId="184" fontId="4" fillId="0" borderId="9" xfId="0" applyNumberFormat="1" applyFont="1" applyBorder="1" applyProtection="1">
      <alignment vertical="center"/>
    </xf>
    <xf numFmtId="184" fontId="4" fillId="0" borderId="9" xfId="0" applyNumberFormat="1" applyFont="1" applyBorder="1" applyAlignment="1" applyProtection="1">
      <alignment vertical="top"/>
    </xf>
    <xf numFmtId="177" fontId="4" fillId="0" borderId="9" xfId="0" applyNumberFormat="1" applyFont="1" applyBorder="1" applyAlignment="1" applyProtection="1">
      <alignment vertical="top"/>
    </xf>
    <xf numFmtId="49" fontId="4" fillId="0" borderId="9" xfId="0" applyNumberFormat="1" applyFont="1" applyBorder="1" applyAlignment="1" applyProtection="1">
      <alignment vertical="top"/>
    </xf>
    <xf numFmtId="14" fontId="4" fillId="0" borderId="0" xfId="0" applyNumberFormat="1" applyFont="1" applyAlignment="1" applyProtection="1">
      <alignment vertical="top"/>
    </xf>
    <xf numFmtId="181" fontId="4" fillId="0" borderId="0" xfId="3" applyNumberFormat="1" applyFont="1" applyProtection="1">
      <alignment vertical="center"/>
    </xf>
    <xf numFmtId="0" fontId="4" fillId="0" borderId="0" xfId="2" applyNumberFormat="1" applyFont="1" applyAlignment="1" applyProtection="1">
      <alignment horizontal="left" vertical="center"/>
    </xf>
    <xf numFmtId="0" fontId="19" fillId="0" borderId="0" xfId="0" applyFont="1" applyAlignment="1" applyProtection="1">
      <alignment horizontal="left" vertical="center"/>
    </xf>
    <xf numFmtId="0" fontId="20" fillId="0" borderId="0" xfId="0" applyFont="1" applyAlignment="1" applyProtection="1">
      <alignment vertical="top"/>
    </xf>
    <xf numFmtId="0" fontId="21" fillId="0" borderId="0" xfId="0" applyFont="1" applyProtection="1">
      <alignment vertical="center"/>
    </xf>
    <xf numFmtId="0" fontId="21" fillId="0" borderId="0" xfId="0" applyFont="1" applyAlignment="1" applyProtection="1">
      <alignment horizontal="left" vertical="center"/>
    </xf>
    <xf numFmtId="0" fontId="20" fillId="0" borderId="0" xfId="0" applyFont="1" applyProtection="1">
      <alignment vertical="center"/>
    </xf>
    <xf numFmtId="0" fontId="4" fillId="0" borderId="0" xfId="0" applyFont="1" applyAlignment="1" applyProtection="1">
      <alignment vertical="top" wrapText="1"/>
    </xf>
    <xf numFmtId="14" fontId="19" fillId="0" borderId="0" xfId="0" applyNumberFormat="1" applyFont="1" applyAlignment="1" applyProtection="1">
      <alignment horizontal="left" vertical="center"/>
    </xf>
    <xf numFmtId="0" fontId="15" fillId="0" borderId="0" xfId="0" applyFont="1" applyAlignment="1" applyProtection="1">
      <alignment horizontal="right" vertical="top"/>
    </xf>
    <xf numFmtId="0" fontId="19" fillId="0" borderId="0" xfId="0" applyFont="1" applyProtection="1">
      <alignment vertical="center"/>
    </xf>
    <xf numFmtId="0" fontId="4" fillId="0" borderId="26" xfId="0" applyFont="1" applyBorder="1" applyAlignment="1" applyProtection="1">
      <alignment horizontal="center" vertical="center" textRotation="255"/>
    </xf>
    <xf numFmtId="0" fontId="4" fillId="0" borderId="26" xfId="0" applyFont="1" applyBorder="1" applyAlignment="1" applyProtection="1">
      <alignment horizontal="center" vertical="center"/>
    </xf>
    <xf numFmtId="0" fontId="4" fillId="0" borderId="26" xfId="0" applyFont="1" applyBorder="1" applyAlignment="1" applyProtection="1">
      <alignment horizontal="center" vertical="center" wrapText="1"/>
    </xf>
    <xf numFmtId="0" fontId="19" fillId="0" borderId="26" xfId="0" applyFont="1" applyBorder="1" applyAlignment="1" applyProtection="1">
      <alignment horizontal="center" vertical="center" wrapText="1"/>
    </xf>
    <xf numFmtId="0" fontId="19" fillId="0" borderId="26" xfId="0" applyFont="1" applyBorder="1" applyAlignment="1" applyProtection="1">
      <alignment horizontal="center" vertical="center"/>
    </xf>
    <xf numFmtId="0" fontId="19" fillId="0" borderId="27" xfId="0" applyFont="1" applyBorder="1" applyProtection="1">
      <alignment vertical="center"/>
    </xf>
    <xf numFmtId="0" fontId="19" fillId="0" borderId="16" xfId="0" applyFont="1" applyBorder="1" applyProtection="1">
      <alignment vertical="center"/>
    </xf>
    <xf numFmtId="0" fontId="19" fillId="0" borderId="30" xfId="0" applyFont="1" applyBorder="1" applyProtection="1">
      <alignment vertical="center"/>
    </xf>
    <xf numFmtId="0" fontId="19" fillId="0" borderId="34" xfId="0" applyFont="1" applyBorder="1" applyProtection="1">
      <alignment vertical="center"/>
    </xf>
  </cellXfs>
  <cellStyles count="9">
    <cellStyle name="ハイパーリンク" xfId="1" builtinId="8"/>
    <cellStyle name="桁区切り 2" xfId="5" xr:uid="{8F48335D-1AC7-4BE8-8CD3-88C399C881DB}"/>
    <cellStyle name="桁区切り 3" xfId="8" xr:uid="{875A30E1-7901-45EB-B8C9-FD5F914B05A2}"/>
    <cellStyle name="標準" xfId="0" builtinId="0"/>
    <cellStyle name="標準 3 3" xfId="4" xr:uid="{417F22FD-7AC5-461D-929F-E05F6FF9EDDC}"/>
    <cellStyle name="標準 5" xfId="3" xr:uid="{C41E1862-BADB-41FE-82B3-55205E31E1F2}"/>
    <cellStyle name="標準 5 2" xfId="2" xr:uid="{A4248175-BF2D-4DA9-83DC-A72767600476}"/>
    <cellStyle name="標準 5 2 2" xfId="7" xr:uid="{83495D8C-EBA7-4C7D-9AB4-F7AAB06670EA}"/>
    <cellStyle name="標準 9" xfId="6" xr:uid="{8BC98166-691D-4E7D-B0E9-A2196A05CC02}"/>
  </cellStyles>
  <dxfs count="112">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CCECFF"/>
      <color rgb="FFFFCCFF"/>
      <color rgb="FFFFE1FF"/>
      <color rgb="FFFFE1FC"/>
      <color rgb="FFEEAAFC"/>
      <color rgb="FFA6A6A6"/>
      <color rgb="FFFF0000"/>
      <color rgb="FFE2EFDA"/>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6D7AC-F071-4EE5-AE1A-6DBEFB25E2E6}">
  <sheetPr codeName="Sheet2">
    <outlinePr summaryBelow="0"/>
    <pageSetUpPr fitToPage="1"/>
  </sheetPr>
  <dimension ref="A1:X277"/>
  <sheetViews>
    <sheetView showGridLines="0" tabSelected="1" topLeftCell="B1" zoomScaleNormal="100" workbookViewId="0">
      <selection activeCell="B1" sqref="B1"/>
    </sheetView>
  </sheetViews>
  <sheetFormatPr defaultRowHeight="13.5" x14ac:dyDescent="0.15"/>
  <cols>
    <col min="1" max="1" width="16.125" style="329" hidden="1" customWidth="1"/>
    <col min="2" max="3" width="1.625" style="134" customWidth="1"/>
    <col min="4" max="4" width="5.625" style="134" customWidth="1"/>
    <col min="5" max="5" width="6.625" style="134" customWidth="1"/>
    <col min="6" max="6" width="8.5" style="134" customWidth="1"/>
    <col min="7" max="7" width="5.375" style="134" customWidth="1"/>
    <col min="8" max="8" width="1.75" style="134" customWidth="1"/>
    <col min="9" max="9" width="1.625" style="134" customWidth="1"/>
    <col min="10" max="11" width="3.625" style="134" customWidth="1"/>
    <col min="12" max="12" width="5.375" style="134" customWidth="1"/>
    <col min="13" max="13" width="16.25" style="134" customWidth="1"/>
    <col min="14" max="14" width="5.5" style="134" customWidth="1"/>
    <col min="15" max="15" width="8.125" style="134" customWidth="1"/>
    <col min="16" max="16" width="14.875" style="134" customWidth="1"/>
    <col min="17" max="17" width="7.625" style="134" customWidth="1"/>
    <col min="18" max="18" width="6.625" style="134" customWidth="1"/>
    <col min="19" max="19" width="14.875" style="134" customWidth="1"/>
    <col min="20" max="20" width="5.625" style="134" customWidth="1"/>
    <col min="21" max="21" width="15.375" style="134" customWidth="1"/>
    <col min="22" max="22" width="16.625" style="134" customWidth="1"/>
    <col min="23" max="23" width="2.625" style="134" customWidth="1"/>
    <col min="24" max="24" width="3.625" style="134" customWidth="1"/>
    <col min="25" max="16384" width="9" style="134"/>
  </cols>
  <sheetData>
    <row r="1" spans="1:24" ht="30" customHeight="1" x14ac:dyDescent="0.15">
      <c r="A1" s="131" t="s">
        <v>224</v>
      </c>
      <c r="B1" s="132"/>
      <c r="C1" s="133" t="s">
        <v>92</v>
      </c>
      <c r="D1" s="133"/>
      <c r="T1" s="135"/>
      <c r="U1" s="135"/>
      <c r="V1" s="136">
        <v>45292</v>
      </c>
      <c r="W1" s="136"/>
      <c r="X1" s="137"/>
    </row>
    <row r="2" spans="1:24" ht="15" hidden="1" customHeight="1" x14ac:dyDescent="0.15">
      <c r="A2" s="131" t="s">
        <v>82</v>
      </c>
      <c r="B2" s="132"/>
      <c r="C2" s="138"/>
      <c r="D2" s="138"/>
      <c r="X2" s="2"/>
    </row>
    <row r="3" spans="1:24" ht="30" customHeight="1" x14ac:dyDescent="0.15">
      <c r="A3" s="139">
        <v>2024.01</v>
      </c>
      <c r="B3" s="139"/>
      <c r="C3" s="140" t="s">
        <v>218</v>
      </c>
      <c r="D3" s="140"/>
      <c r="E3" s="140"/>
      <c r="F3" s="140"/>
      <c r="G3" s="140"/>
      <c r="H3" s="140"/>
      <c r="I3" s="140"/>
      <c r="J3" s="140"/>
      <c r="K3" s="140"/>
      <c r="L3" s="140"/>
      <c r="M3" s="140"/>
      <c r="N3" s="140"/>
      <c r="O3" s="140"/>
      <c r="P3" s="140"/>
      <c r="Q3" s="140"/>
      <c r="R3" s="140"/>
      <c r="S3" s="140"/>
      <c r="T3" s="140"/>
      <c r="U3" s="140"/>
      <c r="V3" s="140"/>
      <c r="W3" s="140"/>
    </row>
    <row r="4" spans="1:24" ht="5.25" customHeight="1" x14ac:dyDescent="0.15">
      <c r="A4" s="139"/>
      <c r="B4" s="139"/>
      <c r="C4" s="141"/>
      <c r="D4" s="142"/>
      <c r="E4" s="142"/>
      <c r="F4" s="142"/>
      <c r="G4" s="142"/>
      <c r="H4" s="142"/>
      <c r="I4" s="142"/>
      <c r="J4" s="142"/>
      <c r="K4" s="142"/>
      <c r="L4" s="142"/>
      <c r="M4" s="142"/>
      <c r="N4" s="142"/>
      <c r="O4" s="142"/>
      <c r="P4" s="142"/>
      <c r="Q4" s="142"/>
      <c r="R4" s="142"/>
      <c r="S4" s="142"/>
      <c r="T4" s="142"/>
      <c r="U4" s="142"/>
      <c r="V4" s="142"/>
      <c r="W4" s="143"/>
    </row>
    <row r="5" spans="1:24" ht="15" customHeight="1" x14ac:dyDescent="0.15">
      <c r="A5" s="139"/>
      <c r="B5" s="144"/>
      <c r="C5" s="145" t="s">
        <v>22</v>
      </c>
      <c r="D5" s="146"/>
      <c r="E5" s="146"/>
      <c r="F5" s="146"/>
      <c r="G5" s="146"/>
      <c r="H5" s="146"/>
      <c r="I5" s="146"/>
      <c r="J5" s="146"/>
      <c r="K5" s="146"/>
      <c r="L5" s="146"/>
      <c r="M5" s="146"/>
      <c r="N5" s="146"/>
      <c r="O5" s="146"/>
      <c r="P5" s="146"/>
      <c r="Q5" s="146"/>
      <c r="R5" s="146"/>
      <c r="S5" s="146"/>
      <c r="T5" s="146"/>
      <c r="U5" s="146"/>
      <c r="V5" s="146"/>
      <c r="W5" s="147"/>
    </row>
    <row r="6" spans="1:24" ht="15" customHeight="1" x14ac:dyDescent="0.15">
      <c r="A6" s="139"/>
      <c r="B6" s="139"/>
      <c r="C6" s="145" t="s">
        <v>23</v>
      </c>
      <c r="D6" s="146"/>
      <c r="E6" s="146"/>
      <c r="F6" s="146"/>
      <c r="G6" s="146"/>
      <c r="H6" s="146"/>
      <c r="I6" s="146"/>
      <c r="J6" s="146"/>
      <c r="K6" s="146"/>
      <c r="L6" s="146"/>
      <c r="M6" s="146"/>
      <c r="N6" s="146"/>
      <c r="O6" s="146"/>
      <c r="P6" s="146"/>
      <c r="Q6" s="146"/>
      <c r="R6" s="146"/>
      <c r="S6" s="146"/>
      <c r="T6" s="146"/>
      <c r="U6" s="146"/>
      <c r="V6" s="146"/>
      <c r="W6" s="147"/>
    </row>
    <row r="7" spans="1:24" ht="15" customHeight="1" x14ac:dyDescent="0.15">
      <c r="A7" s="139"/>
      <c r="B7" s="139"/>
      <c r="C7" s="145" t="s">
        <v>24</v>
      </c>
      <c r="D7" s="146"/>
      <c r="E7" s="146"/>
      <c r="F7" s="146"/>
      <c r="G7" s="146"/>
      <c r="H7" s="146"/>
      <c r="I7" s="146"/>
      <c r="J7" s="146"/>
      <c r="K7" s="146"/>
      <c r="L7" s="146"/>
      <c r="M7" s="146"/>
      <c r="N7" s="146"/>
      <c r="O7" s="146"/>
      <c r="P7" s="146"/>
      <c r="Q7" s="146"/>
      <c r="R7" s="146"/>
      <c r="S7" s="146"/>
      <c r="T7" s="146"/>
      <c r="U7" s="146"/>
      <c r="V7" s="146"/>
      <c r="W7" s="147"/>
    </row>
    <row r="8" spans="1:24" ht="15" hidden="1" customHeight="1" x14ac:dyDescent="0.15">
      <c r="A8" s="139"/>
      <c r="B8" s="139"/>
      <c r="C8" s="145"/>
      <c r="D8" s="146"/>
      <c r="E8" s="146"/>
      <c r="F8" s="146"/>
      <c r="G8" s="146"/>
      <c r="H8" s="146"/>
      <c r="I8" s="146"/>
      <c r="J8" s="146"/>
      <c r="K8" s="146"/>
      <c r="L8" s="146"/>
      <c r="M8" s="146"/>
      <c r="N8" s="146"/>
      <c r="O8" s="146"/>
      <c r="P8" s="146"/>
      <c r="Q8" s="146"/>
      <c r="R8" s="146"/>
      <c r="S8" s="146"/>
      <c r="T8" s="146"/>
      <c r="U8" s="146"/>
      <c r="V8" s="146"/>
      <c r="W8" s="147"/>
    </row>
    <row r="9" spans="1:24" ht="5.25" customHeight="1" x14ac:dyDescent="0.15">
      <c r="A9" s="139"/>
      <c r="B9" s="139"/>
      <c r="C9" s="148"/>
      <c r="D9" s="149"/>
      <c r="E9" s="149"/>
      <c r="F9" s="149"/>
      <c r="G9" s="149"/>
      <c r="H9" s="149"/>
      <c r="I9" s="149"/>
      <c r="J9" s="149"/>
      <c r="K9" s="149"/>
      <c r="L9" s="149"/>
      <c r="M9" s="149"/>
      <c r="N9" s="149"/>
      <c r="O9" s="149"/>
      <c r="P9" s="149"/>
      <c r="Q9" s="149"/>
      <c r="R9" s="149"/>
      <c r="S9" s="149"/>
      <c r="T9" s="149"/>
      <c r="U9" s="149"/>
      <c r="V9" s="149"/>
      <c r="W9" s="150"/>
    </row>
    <row r="10" spans="1:24" ht="27" customHeight="1" x14ac:dyDescent="0.15">
      <c r="A10" s="139"/>
      <c r="B10" s="139"/>
    </row>
    <row r="11" spans="1:24" ht="15" hidden="1" customHeight="1" x14ac:dyDescent="0.15">
      <c r="A11" s="139"/>
      <c r="B11" s="139"/>
    </row>
    <row r="12" spans="1:24" ht="15" hidden="1" customHeight="1" x14ac:dyDescent="0.15">
      <c r="A12" s="139"/>
      <c r="B12" s="139"/>
    </row>
    <row r="13" spans="1:24" ht="20.100000000000001" customHeight="1" x14ac:dyDescent="0.15">
      <c r="A13" s="151"/>
      <c r="B13" s="139"/>
      <c r="C13" s="152" t="s">
        <v>25</v>
      </c>
      <c r="D13" s="153"/>
      <c r="E13" s="153"/>
      <c r="F13" s="153"/>
      <c r="G13" s="153"/>
      <c r="H13" s="154"/>
    </row>
    <row r="14" spans="1:24" ht="15.75" customHeight="1" x14ac:dyDescent="0.15">
      <c r="A14" s="151"/>
      <c r="B14" s="139"/>
      <c r="C14" s="155"/>
      <c r="D14" s="156"/>
      <c r="E14" s="156"/>
      <c r="F14" s="156"/>
      <c r="G14" s="156"/>
      <c r="H14" s="156"/>
      <c r="I14" s="157"/>
      <c r="J14" s="157"/>
      <c r="K14" s="157"/>
      <c r="L14" s="157"/>
      <c r="M14" s="157"/>
      <c r="N14" s="157"/>
      <c r="O14" s="157"/>
      <c r="P14" s="157"/>
      <c r="Q14" s="157"/>
      <c r="R14" s="157"/>
      <c r="S14" s="157"/>
      <c r="T14" s="157"/>
      <c r="U14" s="157"/>
      <c r="V14" s="157"/>
      <c r="W14" s="158"/>
    </row>
    <row r="15" spans="1:24" ht="15.75" hidden="1" customHeight="1" x14ac:dyDescent="0.15">
      <c r="A15" s="151"/>
      <c r="B15" s="139"/>
      <c r="C15" s="155"/>
      <c r="D15" s="156"/>
      <c r="E15" s="156"/>
      <c r="F15" s="156"/>
      <c r="G15" s="156"/>
      <c r="H15" s="156"/>
      <c r="I15" s="159"/>
      <c r="J15" s="159"/>
      <c r="K15" s="159"/>
      <c r="L15" s="159"/>
      <c r="M15" s="159"/>
      <c r="N15" s="159"/>
      <c r="O15" s="159"/>
      <c r="P15" s="159"/>
      <c r="Q15" s="159"/>
      <c r="R15" s="159"/>
      <c r="S15" s="159"/>
      <c r="T15" s="159"/>
      <c r="U15" s="159"/>
      <c r="V15" s="159"/>
      <c r="W15" s="160"/>
    </row>
    <row r="16" spans="1:24" ht="15.75" hidden="1" customHeight="1" x14ac:dyDescent="0.15">
      <c r="A16" s="151"/>
      <c r="B16" s="139"/>
      <c r="C16" s="155"/>
      <c r="D16" s="156"/>
      <c r="E16" s="156"/>
      <c r="F16" s="156"/>
      <c r="G16" s="156"/>
      <c r="H16" s="156"/>
      <c r="I16" s="159"/>
      <c r="J16" s="159"/>
      <c r="K16" s="159"/>
      <c r="L16" s="159"/>
      <c r="M16" s="159"/>
      <c r="N16" s="159"/>
      <c r="O16" s="159"/>
      <c r="P16" s="159"/>
      <c r="Q16" s="159"/>
      <c r="R16" s="159"/>
      <c r="S16" s="159"/>
      <c r="T16" s="159"/>
      <c r="U16" s="159"/>
      <c r="V16" s="159"/>
      <c r="W16" s="160"/>
    </row>
    <row r="17" spans="1:23" ht="15.75" hidden="1" customHeight="1" x14ac:dyDescent="0.15">
      <c r="A17" s="151"/>
      <c r="B17" s="139"/>
      <c r="C17" s="155"/>
      <c r="D17" s="156"/>
      <c r="E17" s="156"/>
      <c r="F17" s="156"/>
      <c r="G17" s="156"/>
      <c r="H17" s="156"/>
      <c r="I17" s="159"/>
      <c r="J17" s="159"/>
      <c r="K17" s="159"/>
      <c r="L17" s="159"/>
      <c r="M17" s="159"/>
      <c r="N17" s="159"/>
      <c r="O17" s="159"/>
      <c r="P17" s="159"/>
      <c r="Q17" s="159"/>
      <c r="R17" s="159"/>
      <c r="S17" s="159"/>
      <c r="T17" s="159"/>
      <c r="U17" s="159"/>
      <c r="V17" s="159"/>
      <c r="W17" s="160"/>
    </row>
    <row r="18" spans="1:23" ht="15.75" hidden="1" customHeight="1" x14ac:dyDescent="0.15">
      <c r="A18" s="151"/>
      <c r="B18" s="139"/>
      <c r="C18" s="155"/>
      <c r="D18" s="156"/>
      <c r="E18" s="156"/>
      <c r="F18" s="156"/>
      <c r="G18" s="156"/>
      <c r="H18" s="156"/>
      <c r="I18" s="159"/>
      <c r="J18" s="159"/>
      <c r="K18" s="159"/>
      <c r="L18" s="159"/>
      <c r="M18" s="159"/>
      <c r="N18" s="159"/>
      <c r="O18" s="159"/>
      <c r="P18" s="159"/>
      <c r="Q18" s="159"/>
      <c r="R18" s="159"/>
      <c r="S18" s="159"/>
      <c r="T18" s="159"/>
      <c r="U18" s="159"/>
      <c r="V18" s="159"/>
      <c r="W18" s="160"/>
    </row>
    <row r="19" spans="1:23" ht="15.75" hidden="1" customHeight="1" x14ac:dyDescent="0.15">
      <c r="A19" s="151"/>
      <c r="B19" s="139"/>
      <c r="C19" s="155"/>
      <c r="D19" s="156"/>
      <c r="E19" s="156"/>
      <c r="F19" s="156"/>
      <c r="G19" s="156"/>
      <c r="H19" s="156"/>
      <c r="I19" s="159"/>
      <c r="J19" s="159"/>
      <c r="K19" s="159"/>
      <c r="L19" s="159"/>
      <c r="M19" s="159"/>
      <c r="N19" s="159"/>
      <c r="O19" s="159"/>
      <c r="P19" s="159"/>
      <c r="Q19" s="159"/>
      <c r="R19" s="159"/>
      <c r="S19" s="159"/>
      <c r="T19" s="159"/>
      <c r="U19" s="159"/>
      <c r="V19" s="159"/>
      <c r="W19" s="160"/>
    </row>
    <row r="20" spans="1:23" ht="20.100000000000001" customHeight="1" x14ac:dyDescent="0.15">
      <c r="A20" s="151">
        <f>IF(ISBLANK($I20), 1001, 0)</f>
        <v>1001</v>
      </c>
      <c r="B20" s="139"/>
      <c r="C20" s="161"/>
      <c r="D20" s="162">
        <v>1</v>
      </c>
      <c r="E20" s="134" t="s">
        <v>0</v>
      </c>
      <c r="I20" s="101"/>
      <c r="J20" s="102"/>
      <c r="K20" s="102"/>
      <c r="L20" s="102"/>
      <c r="M20" s="102"/>
      <c r="N20" s="159"/>
      <c r="O20" s="159"/>
      <c r="P20" s="159"/>
      <c r="Q20" s="159"/>
      <c r="R20" s="159"/>
      <c r="S20" s="159"/>
      <c r="T20" s="159"/>
      <c r="U20" s="159"/>
      <c r="V20" s="159"/>
      <c r="W20" s="160"/>
    </row>
    <row r="21" spans="1:23" ht="20.100000000000001" customHeight="1" x14ac:dyDescent="0.15">
      <c r="A21" s="151"/>
      <c r="B21" s="139"/>
      <c r="C21" s="161"/>
      <c r="D21" s="162"/>
      <c r="E21" s="159"/>
      <c r="F21" s="159"/>
      <c r="G21" s="159"/>
      <c r="H21" s="159"/>
      <c r="I21" s="163"/>
      <c r="J21" s="164" t="s">
        <v>130</v>
      </c>
      <c r="K21" s="165"/>
      <c r="L21" s="165"/>
      <c r="M21" s="165"/>
      <c r="N21" s="165"/>
      <c r="O21" s="165"/>
      <c r="P21" s="165"/>
      <c r="Q21" s="165"/>
      <c r="R21" s="165"/>
      <c r="S21" s="165"/>
      <c r="T21" s="165"/>
      <c r="U21" s="165"/>
      <c r="V21" s="165"/>
      <c r="W21" s="160"/>
    </row>
    <row r="22" spans="1:23" ht="20.100000000000001" customHeight="1" x14ac:dyDescent="0.15">
      <c r="A22" s="151">
        <f>IF(AND(I22&lt;&gt;"", OR(ISERROR(FIND("@"&amp;LEFT(I22,3)&amp;"@", 都道府県3))=FALSE, ISERROR(FIND("@"&amp;LEFT(I22,4)&amp;"@",都道府県4))=FALSE))=FALSE, 1001, 0)</f>
        <v>1001</v>
      </c>
      <c r="B22" s="139"/>
      <c r="C22" s="161"/>
      <c r="D22" s="162">
        <v>2</v>
      </c>
      <c r="E22" s="134" t="s">
        <v>1</v>
      </c>
      <c r="I22" s="104"/>
      <c r="J22" s="104"/>
      <c r="K22" s="104"/>
      <c r="L22" s="104"/>
      <c r="M22" s="104"/>
      <c r="N22" s="104"/>
      <c r="O22" s="104"/>
      <c r="P22" s="104"/>
      <c r="Q22" s="104"/>
      <c r="R22" s="104"/>
      <c r="S22" s="104"/>
      <c r="T22" s="104"/>
      <c r="U22" s="104"/>
      <c r="V22" s="104"/>
      <c r="W22" s="160"/>
    </row>
    <row r="23" spans="1:23" ht="20.100000000000001" customHeight="1" x14ac:dyDescent="0.15">
      <c r="A23" s="151"/>
      <c r="B23" s="139"/>
      <c r="C23" s="161"/>
      <c r="D23" s="162"/>
      <c r="E23" s="159"/>
      <c r="F23" s="159"/>
      <c r="G23" s="159"/>
      <c r="H23" s="159"/>
      <c r="I23" s="166"/>
      <c r="J23" s="164" t="s">
        <v>12</v>
      </c>
      <c r="K23" s="165"/>
      <c r="L23" s="165"/>
      <c r="M23" s="165"/>
      <c r="N23" s="165"/>
      <c r="O23" s="165"/>
      <c r="P23" s="165"/>
      <c r="Q23" s="165"/>
      <c r="R23" s="165"/>
      <c r="S23" s="165"/>
      <c r="T23" s="165"/>
      <c r="U23" s="165"/>
      <c r="V23" s="165"/>
      <c r="W23" s="160"/>
    </row>
    <row r="24" spans="1:23" ht="20.100000000000001" customHeight="1" x14ac:dyDescent="0.15">
      <c r="A24" s="151">
        <f>IF(ISBLANK($I24), 1001, 0)</f>
        <v>1001</v>
      </c>
      <c r="B24" s="139"/>
      <c r="C24" s="161"/>
      <c r="D24" s="162">
        <v>3</v>
      </c>
      <c r="E24" s="134" t="s">
        <v>2</v>
      </c>
      <c r="I24" s="87"/>
      <c r="J24" s="87"/>
      <c r="K24" s="87"/>
      <c r="L24" s="87"/>
      <c r="M24" s="87"/>
      <c r="N24" s="87"/>
      <c r="O24" s="87"/>
      <c r="P24" s="87"/>
      <c r="Q24" s="87"/>
      <c r="R24" s="87"/>
      <c r="S24" s="87"/>
      <c r="T24" s="87"/>
      <c r="U24" s="87"/>
      <c r="V24" s="87"/>
      <c r="W24" s="160"/>
    </row>
    <row r="25" spans="1:23" ht="20.100000000000001" customHeight="1" x14ac:dyDescent="0.15">
      <c r="A25" s="151"/>
      <c r="B25" s="139"/>
      <c r="C25" s="167"/>
      <c r="D25" s="159"/>
      <c r="E25" s="159"/>
      <c r="F25" s="159"/>
      <c r="G25" s="159"/>
      <c r="H25" s="159"/>
      <c r="I25" s="163"/>
      <c r="J25" s="164" t="s">
        <v>132</v>
      </c>
      <c r="K25" s="165"/>
      <c r="L25" s="165"/>
      <c r="M25" s="165"/>
      <c r="N25" s="165"/>
      <c r="O25" s="165"/>
      <c r="P25" s="165"/>
      <c r="Q25" s="165"/>
      <c r="R25" s="165"/>
      <c r="S25" s="165"/>
      <c r="T25" s="165"/>
      <c r="U25" s="165"/>
      <c r="V25" s="165"/>
      <c r="W25" s="160"/>
    </row>
    <row r="26" spans="1:23" ht="20.100000000000001" customHeight="1" x14ac:dyDescent="0.15">
      <c r="A26" s="151">
        <f>IF(ISBLANK($I26), 1001, 0)</f>
        <v>1001</v>
      </c>
      <c r="B26" s="139"/>
      <c r="C26" s="161"/>
      <c r="D26" s="162">
        <v>4</v>
      </c>
      <c r="E26" s="134" t="s">
        <v>3</v>
      </c>
      <c r="I26" s="87"/>
      <c r="J26" s="87"/>
      <c r="K26" s="87"/>
      <c r="L26" s="87"/>
      <c r="M26" s="87"/>
      <c r="N26" s="87"/>
      <c r="O26" s="87"/>
      <c r="P26" s="87"/>
      <c r="Q26" s="87"/>
      <c r="R26" s="87"/>
      <c r="S26" s="87"/>
      <c r="T26" s="87"/>
      <c r="U26" s="87"/>
      <c r="V26" s="87"/>
      <c r="W26" s="160"/>
    </row>
    <row r="27" spans="1:23" ht="20.100000000000001" customHeight="1" x14ac:dyDescent="0.15">
      <c r="A27" s="151"/>
      <c r="B27" s="139"/>
      <c r="C27" s="167"/>
      <c r="D27" s="159"/>
      <c r="E27" s="159"/>
      <c r="F27" s="159"/>
      <c r="G27" s="159"/>
      <c r="H27" s="159"/>
      <c r="I27" s="163"/>
      <c r="J27" s="164" t="s">
        <v>133</v>
      </c>
      <c r="K27" s="165"/>
      <c r="L27" s="165"/>
      <c r="M27" s="165"/>
      <c r="N27" s="165"/>
      <c r="O27" s="165"/>
      <c r="P27" s="165"/>
      <c r="Q27" s="165"/>
      <c r="R27" s="165"/>
      <c r="S27" s="165"/>
      <c r="T27" s="165"/>
      <c r="U27" s="165"/>
      <c r="V27" s="165"/>
      <c r="W27" s="168"/>
    </row>
    <row r="28" spans="1:23" ht="20.100000000000001" customHeight="1" x14ac:dyDescent="0.15">
      <c r="A28" s="151">
        <f>IF(ISBLANK($I28), 1001, 0)</f>
        <v>1001</v>
      </c>
      <c r="B28" s="139"/>
      <c r="C28" s="161"/>
      <c r="D28" s="162">
        <v>5</v>
      </c>
      <c r="E28" s="134" t="s">
        <v>14</v>
      </c>
      <c r="I28" s="87"/>
      <c r="J28" s="87"/>
      <c r="K28" s="87"/>
      <c r="L28" s="87"/>
      <c r="M28" s="87"/>
      <c r="N28" s="87"/>
      <c r="O28" s="87"/>
      <c r="P28" s="87"/>
      <c r="Q28" s="87"/>
      <c r="R28" s="87"/>
      <c r="S28" s="87"/>
      <c r="T28" s="87"/>
      <c r="U28" s="87"/>
      <c r="V28" s="87"/>
      <c r="W28" s="160"/>
    </row>
    <row r="29" spans="1:23" ht="20.100000000000001" customHeight="1" x14ac:dyDescent="0.15">
      <c r="A29" s="151"/>
      <c r="B29" s="139"/>
      <c r="C29" s="167"/>
      <c r="D29" s="159"/>
      <c r="E29" s="159"/>
      <c r="F29" s="159"/>
      <c r="G29" s="159"/>
      <c r="H29" s="159"/>
      <c r="I29" s="163"/>
      <c r="J29" s="164" t="s">
        <v>21</v>
      </c>
      <c r="K29" s="165"/>
      <c r="L29" s="165"/>
      <c r="M29" s="165"/>
      <c r="N29" s="165"/>
      <c r="O29" s="165"/>
      <c r="P29" s="165"/>
      <c r="Q29" s="165"/>
      <c r="R29" s="165"/>
      <c r="S29" s="165"/>
      <c r="T29" s="165"/>
      <c r="U29" s="165"/>
      <c r="V29" s="165"/>
      <c r="W29" s="168"/>
    </row>
    <row r="30" spans="1:23" ht="20.100000000000001" customHeight="1" x14ac:dyDescent="0.15">
      <c r="A30" s="151">
        <f>IF(ISBLANK($I30), 1001, 0)</f>
        <v>1001</v>
      </c>
      <c r="B30" s="139"/>
      <c r="C30" s="161"/>
      <c r="D30" s="162">
        <v>6</v>
      </c>
      <c r="E30" s="134" t="s">
        <v>4</v>
      </c>
      <c r="I30" s="87"/>
      <c r="J30" s="87"/>
      <c r="K30" s="87"/>
      <c r="L30" s="87"/>
      <c r="M30" s="87"/>
      <c r="N30" s="87"/>
      <c r="O30" s="87"/>
      <c r="P30" s="87"/>
      <c r="Q30" s="87"/>
      <c r="R30" s="87"/>
      <c r="S30" s="87"/>
      <c r="T30" s="87"/>
      <c r="U30" s="87"/>
      <c r="V30" s="87"/>
      <c r="W30" s="160"/>
    </row>
    <row r="31" spans="1:23" ht="20.100000000000001" customHeight="1" x14ac:dyDescent="0.15">
      <c r="A31" s="151"/>
      <c r="B31" s="139"/>
      <c r="C31" s="167"/>
      <c r="D31" s="159"/>
      <c r="E31" s="159"/>
      <c r="F31" s="159"/>
      <c r="G31" s="159"/>
      <c r="H31" s="159"/>
      <c r="I31" s="163"/>
      <c r="J31" s="164" t="s">
        <v>10</v>
      </c>
      <c r="K31" s="165"/>
      <c r="L31" s="165"/>
      <c r="M31" s="165"/>
      <c r="N31" s="165"/>
      <c r="O31" s="165"/>
      <c r="P31" s="165"/>
      <c r="Q31" s="165"/>
      <c r="R31" s="165"/>
      <c r="S31" s="165"/>
      <c r="T31" s="165"/>
      <c r="U31" s="165"/>
      <c r="V31" s="165"/>
      <c r="W31" s="168"/>
    </row>
    <row r="32" spans="1:23" ht="20.100000000000001" customHeight="1" x14ac:dyDescent="0.15">
      <c r="A32" s="151">
        <f>IF(ISBLANK($I32), 1001, 0)</f>
        <v>1001</v>
      </c>
      <c r="B32" s="139"/>
      <c r="C32" s="161"/>
      <c r="D32" s="162">
        <v>7</v>
      </c>
      <c r="E32" s="134" t="s">
        <v>5</v>
      </c>
      <c r="I32" s="87"/>
      <c r="J32" s="87"/>
      <c r="K32" s="87"/>
      <c r="L32" s="87"/>
      <c r="M32" s="87"/>
      <c r="N32" s="87"/>
      <c r="O32" s="87"/>
      <c r="P32" s="87"/>
      <c r="Q32" s="87"/>
      <c r="R32" s="87"/>
      <c r="S32" s="87"/>
      <c r="T32" s="87"/>
      <c r="U32" s="87"/>
      <c r="V32" s="87"/>
      <c r="W32" s="160"/>
    </row>
    <row r="33" spans="1:23" ht="20.100000000000001" customHeight="1" x14ac:dyDescent="0.15">
      <c r="A33" s="151"/>
      <c r="B33" s="139"/>
      <c r="C33" s="167"/>
      <c r="D33" s="159"/>
      <c r="E33" s="159"/>
      <c r="F33" s="159"/>
      <c r="G33" s="159"/>
      <c r="H33" s="159"/>
      <c r="I33" s="163"/>
      <c r="J33" s="164" t="s">
        <v>11</v>
      </c>
      <c r="K33" s="165"/>
      <c r="L33" s="165"/>
      <c r="M33" s="165"/>
      <c r="N33" s="165"/>
      <c r="O33" s="165"/>
      <c r="P33" s="165"/>
      <c r="Q33" s="165"/>
      <c r="R33" s="165"/>
      <c r="S33" s="165"/>
      <c r="T33" s="165"/>
      <c r="U33" s="165"/>
      <c r="V33" s="165"/>
      <c r="W33" s="160"/>
    </row>
    <row r="34" spans="1:23" ht="20.100000000000001" customHeight="1" x14ac:dyDescent="0.15">
      <c r="A34" s="151">
        <f>IF(NOT(AND(I34&lt;&gt;"",ISNUMBER(VALUE(SUBSTITUTE(I34,"-",""))))), 1001, 0)</f>
        <v>1001</v>
      </c>
      <c r="B34" s="139"/>
      <c r="C34" s="161"/>
      <c r="D34" s="162">
        <v>8</v>
      </c>
      <c r="E34" s="134" t="s">
        <v>6</v>
      </c>
      <c r="I34" s="87"/>
      <c r="J34" s="87"/>
      <c r="K34" s="87"/>
      <c r="L34" s="87"/>
      <c r="M34" s="87"/>
      <c r="N34" s="159"/>
      <c r="O34" s="159"/>
      <c r="P34" s="159"/>
      <c r="Q34" s="159"/>
      <c r="R34" s="159"/>
      <c r="S34" s="159"/>
      <c r="T34" s="159"/>
      <c r="U34" s="159"/>
      <c r="V34" s="159"/>
      <c r="W34" s="160"/>
    </row>
    <row r="35" spans="1:23" ht="20.100000000000001" customHeight="1" x14ac:dyDescent="0.15">
      <c r="A35" s="151"/>
      <c r="B35" s="139"/>
      <c r="C35" s="167"/>
      <c r="D35" s="159"/>
      <c r="E35" s="159"/>
      <c r="F35" s="159"/>
      <c r="G35" s="159"/>
      <c r="H35" s="159"/>
      <c r="I35" s="163"/>
      <c r="J35" s="164" t="s">
        <v>134</v>
      </c>
      <c r="K35" s="165"/>
      <c r="L35" s="165"/>
      <c r="M35" s="165"/>
      <c r="N35" s="165"/>
      <c r="O35" s="165"/>
      <c r="P35" s="165"/>
      <c r="Q35" s="165"/>
      <c r="R35" s="165"/>
      <c r="S35" s="165"/>
      <c r="T35" s="165"/>
      <c r="U35" s="165"/>
      <c r="V35" s="165"/>
      <c r="W35" s="160"/>
    </row>
    <row r="36" spans="1:23" ht="20.100000000000001" customHeight="1" x14ac:dyDescent="0.15">
      <c r="A36" s="151">
        <f>IF(OR(AND(I36&lt;&gt;"",NOT(ISNUMBER(VALUE(SUBSTITUTE(I36,"-",""))))), AND($I63="しない",ISBLANK($I36))), 1001, 0)</f>
        <v>0</v>
      </c>
      <c r="B36" s="139"/>
      <c r="C36" s="161"/>
      <c r="D36" s="162">
        <v>9</v>
      </c>
      <c r="E36" s="134" t="s">
        <v>7</v>
      </c>
      <c r="I36" s="87"/>
      <c r="J36" s="87"/>
      <c r="K36" s="87"/>
      <c r="L36" s="87"/>
      <c r="M36" s="87"/>
      <c r="N36" s="159"/>
      <c r="O36" s="159"/>
      <c r="P36" s="159"/>
      <c r="Q36" s="159"/>
      <c r="R36" s="159"/>
      <c r="S36" s="159"/>
      <c r="T36" s="159"/>
      <c r="U36" s="159"/>
      <c r="V36" s="159"/>
      <c r="W36" s="160"/>
    </row>
    <row r="37" spans="1:23" ht="20.100000000000001" customHeight="1" x14ac:dyDescent="0.15">
      <c r="A37" s="151"/>
      <c r="B37" s="139"/>
      <c r="C37" s="167"/>
      <c r="D37" s="159"/>
      <c r="E37" s="159"/>
      <c r="F37" s="159"/>
      <c r="G37" s="159"/>
      <c r="H37" s="159"/>
      <c r="I37" s="163"/>
      <c r="J37" s="164" t="s">
        <v>134</v>
      </c>
      <c r="K37" s="165"/>
      <c r="L37" s="165"/>
      <c r="M37" s="165"/>
      <c r="N37" s="165"/>
      <c r="O37" s="165"/>
      <c r="P37" s="165"/>
      <c r="Q37" s="165"/>
      <c r="R37" s="165"/>
      <c r="S37" s="165"/>
      <c r="T37" s="165"/>
      <c r="U37" s="165"/>
      <c r="V37" s="165"/>
      <c r="W37" s="160"/>
    </row>
    <row r="38" spans="1:23" ht="20.100000000000001" customHeight="1" x14ac:dyDescent="0.15">
      <c r="A38" s="139">
        <f>IF(AND($I63="しない",ISBLANK($I38)), 1001, 0)</f>
        <v>0</v>
      </c>
      <c r="B38" s="139"/>
      <c r="C38" s="161"/>
      <c r="D38" s="162">
        <v>10</v>
      </c>
      <c r="E38" s="134" t="s">
        <v>9</v>
      </c>
      <c r="I38" s="87"/>
      <c r="J38" s="87"/>
      <c r="K38" s="87"/>
      <c r="L38" s="87"/>
      <c r="M38" s="87"/>
      <c r="N38" s="87"/>
      <c r="O38" s="87"/>
      <c r="P38" s="87"/>
      <c r="Q38" s="87"/>
      <c r="R38" s="87"/>
      <c r="S38" s="87"/>
      <c r="T38" s="87"/>
      <c r="U38" s="87"/>
      <c r="V38" s="87"/>
      <c r="W38" s="160"/>
    </row>
    <row r="39" spans="1:23" ht="20.100000000000001" customHeight="1" x14ac:dyDescent="0.15">
      <c r="A39" s="139"/>
      <c r="B39" s="139"/>
      <c r="C39" s="167"/>
      <c r="D39" s="159"/>
      <c r="E39" s="159"/>
      <c r="F39" s="159"/>
      <c r="G39" s="159"/>
      <c r="H39" s="159"/>
      <c r="I39" s="163"/>
      <c r="J39" s="169" t="s">
        <v>140</v>
      </c>
      <c r="K39" s="165"/>
      <c r="L39" s="165"/>
      <c r="M39" s="165"/>
      <c r="N39" s="165"/>
      <c r="O39" s="165"/>
      <c r="P39" s="165"/>
      <c r="Q39" s="165"/>
      <c r="R39" s="165"/>
      <c r="S39" s="165"/>
      <c r="T39" s="165"/>
      <c r="U39" s="165"/>
      <c r="V39" s="165"/>
      <c r="W39" s="160"/>
    </row>
    <row r="40" spans="1:23" ht="20.100000000000001" customHeight="1" x14ac:dyDescent="0.15">
      <c r="A40" s="139">
        <f>IF(AND($I40&lt;&gt;"一致する", $I40&lt;&gt;"一致しない"), 1001, 0)</f>
        <v>0</v>
      </c>
      <c r="B40" s="139"/>
      <c r="C40" s="161"/>
      <c r="D40" s="162">
        <v>11</v>
      </c>
      <c r="E40" s="134" t="s">
        <v>88</v>
      </c>
      <c r="I40" s="87" t="s">
        <v>91</v>
      </c>
      <c r="J40" s="87"/>
      <c r="K40" s="87"/>
      <c r="L40" s="87"/>
      <c r="M40" s="87"/>
      <c r="N40" s="159"/>
      <c r="O40" s="159"/>
      <c r="P40" s="159"/>
      <c r="Q40" s="159"/>
      <c r="R40" s="159"/>
      <c r="S40" s="159"/>
      <c r="T40" s="159"/>
      <c r="U40" s="159"/>
      <c r="W40" s="170"/>
    </row>
    <row r="41" spans="1:23" ht="20.100000000000001" customHeight="1" x14ac:dyDescent="0.15">
      <c r="A41" s="139"/>
      <c r="B41" s="139"/>
      <c r="C41" s="167"/>
      <c r="D41" s="159"/>
      <c r="E41" s="159"/>
      <c r="F41" s="159"/>
      <c r="G41" s="159"/>
      <c r="H41" s="159"/>
      <c r="I41" s="166"/>
      <c r="J41" s="164" t="s">
        <v>176</v>
      </c>
      <c r="K41" s="165"/>
      <c r="L41" s="165"/>
      <c r="M41" s="165"/>
      <c r="N41" s="165"/>
      <c r="O41" s="165"/>
      <c r="P41" s="165"/>
      <c r="Q41" s="165"/>
      <c r="R41" s="165"/>
      <c r="S41" s="165"/>
      <c r="T41" s="165"/>
      <c r="U41" s="165"/>
      <c r="V41" s="165"/>
      <c r="W41" s="170"/>
    </row>
    <row r="42" spans="1:23" ht="15.75" customHeight="1" x14ac:dyDescent="0.15">
      <c r="A42" s="151"/>
      <c r="B42" s="139"/>
      <c r="C42" s="171"/>
      <c r="D42" s="172"/>
      <c r="E42" s="172"/>
      <c r="F42" s="172"/>
      <c r="G42" s="172"/>
      <c r="H42" s="172"/>
      <c r="I42" s="173"/>
      <c r="J42" s="173"/>
      <c r="K42" s="173"/>
      <c r="L42" s="173"/>
      <c r="M42" s="173"/>
      <c r="N42" s="173"/>
      <c r="O42" s="173"/>
      <c r="P42" s="173"/>
      <c r="Q42" s="173"/>
      <c r="R42" s="173"/>
      <c r="S42" s="173"/>
      <c r="T42" s="173"/>
      <c r="U42" s="173"/>
      <c r="V42" s="173"/>
      <c r="W42" s="174"/>
    </row>
    <row r="43" spans="1:23" ht="15.75" customHeight="1" x14ac:dyDescent="0.15">
      <c r="A43" s="151"/>
      <c r="B43" s="139"/>
      <c r="C43" s="159"/>
      <c r="D43" s="159"/>
      <c r="E43" s="159"/>
      <c r="F43" s="159"/>
      <c r="G43" s="159"/>
      <c r="H43" s="159"/>
      <c r="I43" s="165"/>
      <c r="J43" s="165"/>
      <c r="K43" s="165"/>
      <c r="L43" s="165"/>
      <c r="M43" s="165"/>
      <c r="N43" s="165"/>
      <c r="O43" s="165"/>
      <c r="P43" s="165"/>
      <c r="Q43" s="165"/>
      <c r="R43" s="165"/>
      <c r="S43" s="165"/>
      <c r="T43" s="165"/>
      <c r="U43" s="165"/>
      <c r="V43" s="165"/>
      <c r="W43" s="159"/>
    </row>
    <row r="44" spans="1:23" ht="15.75" hidden="1" customHeight="1" x14ac:dyDescent="0.15">
      <c r="A44" s="151"/>
      <c r="B44" s="139"/>
      <c r="C44" s="159"/>
      <c r="D44" s="159"/>
      <c r="E44" s="159"/>
      <c r="F44" s="159"/>
      <c r="G44" s="159"/>
      <c r="H44" s="159"/>
      <c r="I44" s="165"/>
      <c r="J44" s="165"/>
      <c r="K44" s="165"/>
      <c r="L44" s="165"/>
      <c r="M44" s="165"/>
      <c r="N44" s="165"/>
      <c r="O44" s="165"/>
      <c r="P44" s="165"/>
      <c r="Q44" s="165"/>
      <c r="R44" s="165"/>
      <c r="S44" s="165"/>
      <c r="T44" s="165"/>
      <c r="U44" s="165"/>
      <c r="V44" s="165"/>
      <c r="W44" s="159"/>
    </row>
    <row r="45" spans="1:23" ht="15.75" hidden="1" customHeight="1" x14ac:dyDescent="0.15">
      <c r="A45" s="151"/>
      <c r="B45" s="139"/>
      <c r="C45" s="159"/>
      <c r="D45" s="159"/>
      <c r="E45" s="159"/>
      <c r="F45" s="159"/>
      <c r="G45" s="159"/>
      <c r="H45" s="159"/>
      <c r="I45" s="165"/>
      <c r="J45" s="165"/>
      <c r="K45" s="165"/>
      <c r="L45" s="165"/>
      <c r="M45" s="165"/>
      <c r="N45" s="165"/>
      <c r="O45" s="165"/>
      <c r="P45" s="165"/>
      <c r="Q45" s="165"/>
      <c r="R45" s="165"/>
      <c r="S45" s="165"/>
      <c r="T45" s="165"/>
      <c r="U45" s="165"/>
      <c r="V45" s="165"/>
      <c r="W45" s="159"/>
    </row>
    <row r="46" spans="1:23" ht="15.75" hidden="1" customHeight="1" x14ac:dyDescent="0.15">
      <c r="A46" s="151"/>
      <c r="B46" s="139"/>
      <c r="C46" s="159"/>
      <c r="D46" s="159"/>
      <c r="E46" s="159"/>
      <c r="F46" s="159"/>
      <c r="G46" s="159"/>
      <c r="H46" s="159"/>
      <c r="I46" s="165"/>
      <c r="J46" s="165"/>
      <c r="K46" s="165"/>
      <c r="L46" s="165"/>
      <c r="M46" s="165"/>
      <c r="N46" s="165"/>
      <c r="O46" s="165"/>
      <c r="P46" s="165"/>
      <c r="Q46" s="165"/>
      <c r="R46" s="165"/>
      <c r="S46" s="165"/>
      <c r="T46" s="165"/>
      <c r="U46" s="165"/>
      <c r="V46" s="165"/>
      <c r="W46" s="159"/>
    </row>
    <row r="47" spans="1:23" ht="15.75" hidden="1" customHeight="1" x14ac:dyDescent="0.15">
      <c r="A47" s="151"/>
      <c r="B47" s="139"/>
      <c r="C47" s="159"/>
      <c r="D47" s="159"/>
      <c r="E47" s="159"/>
      <c r="F47" s="159"/>
      <c r="G47" s="159"/>
      <c r="H47" s="159"/>
      <c r="I47" s="165"/>
      <c r="J47" s="165"/>
      <c r="K47" s="165"/>
      <c r="L47" s="165"/>
      <c r="M47" s="165"/>
      <c r="N47" s="165"/>
      <c r="O47" s="165"/>
      <c r="P47" s="165"/>
      <c r="Q47" s="165"/>
      <c r="R47" s="165"/>
      <c r="S47" s="165"/>
      <c r="T47" s="165"/>
      <c r="U47" s="165"/>
      <c r="V47" s="165"/>
      <c r="W47" s="159"/>
    </row>
    <row r="48" spans="1:23" ht="15.75" hidden="1" customHeight="1" x14ac:dyDescent="0.15">
      <c r="A48" s="151"/>
      <c r="B48" s="139"/>
      <c r="C48" s="159"/>
      <c r="D48" s="159"/>
      <c r="E48" s="159"/>
      <c r="F48" s="159"/>
      <c r="G48" s="159"/>
      <c r="H48" s="159"/>
      <c r="I48" s="165"/>
      <c r="J48" s="165"/>
      <c r="K48" s="165"/>
      <c r="L48" s="165"/>
      <c r="M48" s="165"/>
      <c r="N48" s="165"/>
      <c r="O48" s="165"/>
      <c r="P48" s="165"/>
      <c r="Q48" s="165"/>
      <c r="R48" s="165"/>
      <c r="S48" s="165"/>
      <c r="T48" s="165"/>
      <c r="U48" s="165"/>
      <c r="V48" s="165"/>
      <c r="W48" s="159"/>
    </row>
    <row r="49" spans="1:23" ht="15.75" hidden="1" customHeight="1" x14ac:dyDescent="0.15">
      <c r="A49" s="151"/>
      <c r="B49" s="139"/>
      <c r="C49" s="159"/>
      <c r="D49" s="159"/>
      <c r="E49" s="159"/>
      <c r="F49" s="159"/>
      <c r="G49" s="159"/>
      <c r="H49" s="159"/>
      <c r="I49" s="165"/>
      <c r="J49" s="165"/>
      <c r="K49" s="165"/>
      <c r="L49" s="165"/>
      <c r="M49" s="165"/>
      <c r="N49" s="165"/>
      <c r="O49" s="165"/>
      <c r="P49" s="165"/>
      <c r="Q49" s="165"/>
      <c r="R49" s="165"/>
      <c r="S49" s="165"/>
      <c r="T49" s="165"/>
      <c r="U49" s="165"/>
      <c r="V49" s="165"/>
      <c r="W49" s="159"/>
    </row>
    <row r="50" spans="1:23" ht="15.75" hidden="1" customHeight="1" x14ac:dyDescent="0.15">
      <c r="A50" s="151"/>
      <c r="B50" s="139"/>
      <c r="C50" s="159"/>
      <c r="D50" s="159"/>
      <c r="E50" s="159"/>
      <c r="F50" s="159"/>
      <c r="G50" s="159"/>
      <c r="H50" s="159"/>
      <c r="I50" s="165"/>
      <c r="J50" s="165"/>
      <c r="K50" s="165"/>
      <c r="L50" s="165"/>
      <c r="M50" s="165"/>
      <c r="N50" s="165"/>
      <c r="O50" s="165"/>
      <c r="P50" s="165"/>
      <c r="Q50" s="165"/>
      <c r="R50" s="165"/>
      <c r="S50" s="165"/>
      <c r="T50" s="165"/>
      <c r="U50" s="165"/>
      <c r="V50" s="165"/>
      <c r="W50" s="159"/>
    </row>
    <row r="51" spans="1:23" ht="15.75" hidden="1" customHeight="1" x14ac:dyDescent="0.15">
      <c r="A51" s="151"/>
      <c r="B51" s="139"/>
      <c r="C51" s="159"/>
      <c r="D51" s="159"/>
      <c r="E51" s="159"/>
      <c r="F51" s="159"/>
      <c r="G51" s="159"/>
      <c r="H51" s="159"/>
      <c r="I51" s="165"/>
      <c r="J51" s="165"/>
      <c r="K51" s="165"/>
      <c r="L51" s="165"/>
      <c r="M51" s="165"/>
      <c r="N51" s="165"/>
      <c r="O51" s="165"/>
      <c r="P51" s="165"/>
      <c r="Q51" s="165"/>
      <c r="R51" s="165"/>
      <c r="S51" s="165"/>
      <c r="T51" s="165"/>
      <c r="U51" s="165"/>
      <c r="V51" s="165"/>
      <c r="W51" s="159"/>
    </row>
    <row r="52" spans="1:23" ht="15.75" hidden="1" customHeight="1" x14ac:dyDescent="0.15">
      <c r="A52" s="151"/>
      <c r="B52" s="139"/>
      <c r="C52" s="159"/>
      <c r="D52" s="159"/>
      <c r="E52" s="159"/>
      <c r="F52" s="159"/>
      <c r="G52" s="159"/>
      <c r="H52" s="159"/>
      <c r="I52" s="165"/>
      <c r="J52" s="165"/>
      <c r="K52" s="165"/>
      <c r="L52" s="165"/>
      <c r="M52" s="165"/>
      <c r="N52" s="165"/>
      <c r="O52" s="165"/>
      <c r="P52" s="165"/>
      <c r="Q52" s="165"/>
      <c r="R52" s="165"/>
      <c r="S52" s="165"/>
      <c r="T52" s="165"/>
      <c r="U52" s="165"/>
      <c r="V52" s="165"/>
      <c r="W52" s="159"/>
    </row>
    <row r="53" spans="1:23" ht="15.75" hidden="1" customHeight="1" x14ac:dyDescent="0.15">
      <c r="A53" s="151"/>
      <c r="B53" s="139"/>
      <c r="C53" s="159"/>
      <c r="D53" s="159"/>
      <c r="E53" s="159"/>
      <c r="F53" s="159"/>
      <c r="G53" s="159"/>
      <c r="H53" s="159"/>
      <c r="I53" s="165"/>
      <c r="J53" s="165"/>
      <c r="K53" s="165"/>
      <c r="L53" s="165"/>
      <c r="M53" s="165"/>
      <c r="N53" s="165"/>
      <c r="O53" s="165"/>
      <c r="P53" s="165"/>
      <c r="Q53" s="165"/>
      <c r="R53" s="165"/>
      <c r="S53" s="165"/>
      <c r="T53" s="165"/>
      <c r="U53" s="165"/>
      <c r="V53" s="165"/>
      <c r="W53" s="159"/>
    </row>
    <row r="54" spans="1:23" ht="15.75" hidden="1" customHeight="1" x14ac:dyDescent="0.15">
      <c r="A54" s="151"/>
      <c r="B54" s="139"/>
      <c r="C54" s="159"/>
      <c r="D54" s="159"/>
      <c r="E54" s="159"/>
      <c r="F54" s="159"/>
      <c r="G54" s="159"/>
      <c r="H54" s="159"/>
      <c r="I54" s="165"/>
      <c r="J54" s="165"/>
      <c r="K54" s="165"/>
      <c r="L54" s="165"/>
      <c r="M54" s="165"/>
      <c r="N54" s="165"/>
      <c r="O54" s="165"/>
      <c r="P54" s="165"/>
      <c r="Q54" s="165"/>
      <c r="R54" s="165"/>
      <c r="S54" s="165"/>
      <c r="T54" s="165"/>
      <c r="U54" s="165"/>
      <c r="V54" s="165"/>
      <c r="W54" s="159"/>
    </row>
    <row r="55" spans="1:23" ht="15.75" hidden="1" customHeight="1" x14ac:dyDescent="0.15">
      <c r="A55" s="151"/>
      <c r="B55" s="139"/>
      <c r="C55" s="159"/>
      <c r="D55" s="159"/>
      <c r="E55" s="159"/>
      <c r="F55" s="159"/>
      <c r="G55" s="159"/>
      <c r="H55" s="159"/>
      <c r="I55" s="165"/>
      <c r="J55" s="165"/>
      <c r="K55" s="165"/>
      <c r="L55" s="165"/>
      <c r="M55" s="165"/>
      <c r="N55" s="165"/>
      <c r="O55" s="165"/>
      <c r="P55" s="165"/>
      <c r="Q55" s="165"/>
      <c r="R55" s="165"/>
      <c r="S55" s="165"/>
      <c r="T55" s="165"/>
      <c r="U55" s="165"/>
      <c r="V55" s="165"/>
      <c r="W55" s="159"/>
    </row>
    <row r="56" spans="1:23" ht="15.75" hidden="1" customHeight="1" x14ac:dyDescent="0.15">
      <c r="A56" s="151"/>
      <c r="B56" s="139"/>
      <c r="C56" s="159"/>
      <c r="D56" s="159"/>
      <c r="E56" s="159"/>
      <c r="F56" s="159"/>
      <c r="G56" s="159"/>
      <c r="H56" s="159"/>
      <c r="I56" s="165"/>
      <c r="J56" s="165"/>
      <c r="K56" s="165"/>
      <c r="L56" s="165"/>
      <c r="M56" s="165"/>
      <c r="N56" s="165"/>
      <c r="O56" s="165"/>
      <c r="P56" s="165"/>
      <c r="Q56" s="165"/>
      <c r="R56" s="165"/>
      <c r="S56" s="165"/>
      <c r="T56" s="165"/>
      <c r="U56" s="165"/>
      <c r="V56" s="165"/>
      <c r="W56" s="159"/>
    </row>
    <row r="57" spans="1:23" ht="15.75" hidden="1" customHeight="1" x14ac:dyDescent="0.15">
      <c r="A57" s="151"/>
      <c r="B57" s="139"/>
      <c r="C57" s="159"/>
      <c r="D57" s="159"/>
      <c r="E57" s="159"/>
      <c r="F57" s="159"/>
      <c r="G57" s="159"/>
      <c r="H57" s="159"/>
      <c r="I57" s="165"/>
      <c r="J57" s="165"/>
      <c r="K57" s="165"/>
      <c r="L57" s="165"/>
      <c r="M57" s="165"/>
      <c r="N57" s="165"/>
      <c r="O57" s="165"/>
      <c r="P57" s="165"/>
      <c r="Q57" s="165"/>
      <c r="R57" s="165"/>
      <c r="S57" s="165"/>
      <c r="T57" s="165"/>
      <c r="U57" s="165"/>
      <c r="V57" s="165"/>
      <c r="W57" s="159"/>
    </row>
    <row r="58" spans="1:23" ht="15.75" hidden="1" customHeight="1" x14ac:dyDescent="0.15">
      <c r="A58" s="151"/>
      <c r="B58" s="139"/>
      <c r="C58" s="159"/>
      <c r="D58" s="159"/>
      <c r="E58" s="159"/>
      <c r="F58" s="159"/>
      <c r="G58" s="159"/>
      <c r="H58" s="159"/>
      <c r="I58" s="165"/>
      <c r="J58" s="165"/>
      <c r="K58" s="165"/>
      <c r="L58" s="165"/>
      <c r="M58" s="165"/>
      <c r="N58" s="165"/>
      <c r="O58" s="165"/>
      <c r="P58" s="165"/>
      <c r="Q58" s="165"/>
      <c r="R58" s="165"/>
      <c r="S58" s="165"/>
      <c r="T58" s="165"/>
      <c r="U58" s="165"/>
      <c r="V58" s="165"/>
      <c r="W58" s="159"/>
    </row>
    <row r="59" spans="1:23" ht="15.75" customHeight="1" x14ac:dyDescent="0.15">
      <c r="A59" s="151"/>
      <c r="B59" s="139"/>
      <c r="C59" s="159"/>
      <c r="D59" s="159"/>
      <c r="E59" s="159"/>
      <c r="F59" s="159"/>
      <c r="G59" s="159"/>
      <c r="H59" s="159"/>
      <c r="I59" s="165"/>
      <c r="J59" s="159"/>
      <c r="K59" s="159"/>
      <c r="L59" s="159"/>
      <c r="M59" s="159"/>
      <c r="N59" s="159"/>
      <c r="O59" s="159"/>
      <c r="P59" s="159"/>
      <c r="Q59" s="159"/>
      <c r="R59" s="159"/>
      <c r="S59" s="159"/>
      <c r="T59" s="159"/>
      <c r="U59" s="159"/>
      <c r="V59" s="159"/>
      <c r="W59" s="159"/>
    </row>
    <row r="60" spans="1:23" ht="20.100000000000001" customHeight="1" x14ac:dyDescent="0.15">
      <c r="A60" s="151"/>
      <c r="B60" s="139"/>
      <c r="C60" s="175" t="s">
        <v>26</v>
      </c>
      <c r="D60" s="176"/>
      <c r="E60" s="176"/>
      <c r="F60" s="176"/>
      <c r="G60" s="176"/>
      <c r="H60" s="177"/>
    </row>
    <row r="61" spans="1:23" ht="15.75" customHeight="1" x14ac:dyDescent="0.15">
      <c r="A61" s="151"/>
      <c r="B61" s="139"/>
      <c r="C61" s="155"/>
      <c r="D61" s="156"/>
      <c r="E61" s="156"/>
      <c r="F61" s="156"/>
      <c r="G61" s="156"/>
      <c r="H61" s="156"/>
      <c r="I61" s="157"/>
      <c r="J61" s="157"/>
      <c r="K61" s="157"/>
      <c r="L61" s="157"/>
      <c r="M61" s="157"/>
      <c r="N61" s="157"/>
      <c r="O61" s="157"/>
      <c r="P61" s="157"/>
      <c r="Q61" s="157"/>
      <c r="R61" s="157"/>
      <c r="S61" s="157"/>
      <c r="T61" s="157"/>
      <c r="U61" s="157"/>
      <c r="V61" s="157"/>
      <c r="W61" s="158"/>
    </row>
    <row r="62" spans="1:23" ht="20.100000000000001" customHeight="1" x14ac:dyDescent="0.15">
      <c r="A62" s="139"/>
      <c r="B62" s="139"/>
      <c r="C62" s="155"/>
      <c r="D62" s="178" t="s">
        <v>85</v>
      </c>
      <c r="E62" s="178"/>
      <c r="F62" s="178"/>
      <c r="G62" s="178"/>
      <c r="H62" s="178"/>
      <c r="I62" s="178"/>
      <c r="J62" s="178"/>
      <c r="K62" s="178"/>
      <c r="L62" s="178"/>
      <c r="M62" s="178"/>
      <c r="N62" s="178"/>
      <c r="O62" s="178"/>
      <c r="P62" s="178"/>
      <c r="Q62" s="178"/>
      <c r="R62" s="178"/>
      <c r="S62" s="178"/>
      <c r="T62" s="178"/>
      <c r="U62" s="178"/>
      <c r="V62" s="178"/>
      <c r="W62" s="170"/>
    </row>
    <row r="63" spans="1:23" ht="20.100000000000001" customHeight="1" x14ac:dyDescent="0.15">
      <c r="A63" s="139">
        <f>IF(AND(I63&lt;&gt;"しない", I63&lt;&gt;"する"), 1001, 0)</f>
        <v>1001</v>
      </c>
      <c r="B63" s="139"/>
      <c r="C63" s="155"/>
      <c r="D63" s="162">
        <v>1</v>
      </c>
      <c r="E63" s="159" t="s">
        <v>27</v>
      </c>
      <c r="F63" s="159"/>
      <c r="G63" s="159"/>
      <c r="H63" s="159"/>
      <c r="I63" s="87"/>
      <c r="J63" s="87"/>
      <c r="K63" s="87"/>
      <c r="L63" s="87"/>
      <c r="M63" s="87"/>
      <c r="N63" s="159"/>
      <c r="O63" s="159"/>
      <c r="P63" s="159"/>
      <c r="Q63" s="159"/>
      <c r="R63" s="159"/>
      <c r="S63" s="159"/>
      <c r="T63" s="159"/>
      <c r="U63" s="159"/>
      <c r="W63" s="170"/>
    </row>
    <row r="64" spans="1:23" ht="20.100000000000001" customHeight="1" x14ac:dyDescent="0.15">
      <c r="A64" s="139"/>
      <c r="B64" s="139"/>
      <c r="C64" s="155"/>
      <c r="D64" s="159"/>
      <c r="E64" s="159"/>
      <c r="F64" s="159"/>
      <c r="G64" s="159"/>
      <c r="H64" s="159"/>
      <c r="I64" s="166"/>
      <c r="J64" s="164" t="s">
        <v>86</v>
      </c>
      <c r="K64" s="165"/>
      <c r="L64" s="165"/>
      <c r="M64" s="165"/>
      <c r="N64" s="165"/>
      <c r="O64" s="165"/>
      <c r="P64" s="165"/>
      <c r="Q64" s="165"/>
      <c r="R64" s="165"/>
      <c r="S64" s="165"/>
      <c r="T64" s="165"/>
      <c r="U64" s="165"/>
      <c r="V64" s="165"/>
      <c r="W64" s="170"/>
    </row>
    <row r="65" spans="1:23" ht="20.100000000000001" hidden="1" customHeight="1" x14ac:dyDescent="0.15">
      <c r="A65" s="139"/>
      <c r="B65" s="139"/>
      <c r="C65" s="167"/>
      <c r="D65" s="159"/>
      <c r="E65" s="159"/>
      <c r="F65" s="159"/>
      <c r="G65" s="159"/>
      <c r="H65" s="159"/>
      <c r="I65" s="179"/>
      <c r="J65" s="180"/>
      <c r="K65" s="180"/>
      <c r="L65" s="180"/>
      <c r="M65" s="180"/>
      <c r="N65" s="180"/>
      <c r="O65" s="180"/>
      <c r="P65" s="180"/>
      <c r="Q65" s="180"/>
      <c r="R65" s="180"/>
      <c r="S65" s="180"/>
      <c r="T65" s="180"/>
      <c r="U65" s="180"/>
      <c r="V65" s="180"/>
      <c r="W65" s="170"/>
    </row>
    <row r="66" spans="1:23" ht="20.100000000000001" hidden="1" customHeight="1" x14ac:dyDescent="0.15">
      <c r="A66" s="139"/>
      <c r="B66" s="139"/>
      <c r="C66" s="167"/>
      <c r="D66" s="159"/>
      <c r="E66" s="159"/>
      <c r="F66" s="159"/>
      <c r="G66" s="159"/>
      <c r="H66" s="159"/>
      <c r="I66" s="179"/>
      <c r="J66" s="180"/>
      <c r="K66" s="180"/>
      <c r="L66" s="180"/>
      <c r="M66" s="180"/>
      <c r="N66" s="180"/>
      <c r="O66" s="180"/>
      <c r="P66" s="180"/>
      <c r="Q66" s="180"/>
      <c r="R66" s="180"/>
      <c r="S66" s="180"/>
      <c r="T66" s="180"/>
      <c r="U66" s="180"/>
      <c r="V66" s="180"/>
      <c r="W66" s="170"/>
    </row>
    <row r="67" spans="1:23" ht="20.100000000000001" hidden="1" customHeight="1" x14ac:dyDescent="0.15">
      <c r="A67" s="139"/>
      <c r="B67" s="139"/>
      <c r="C67" s="167"/>
      <c r="D67" s="159"/>
      <c r="E67" s="159"/>
      <c r="F67" s="159"/>
      <c r="G67" s="159"/>
      <c r="H67" s="159"/>
      <c r="I67" s="179"/>
      <c r="J67" s="180"/>
      <c r="K67" s="180"/>
      <c r="L67" s="180"/>
      <c r="M67" s="180"/>
      <c r="N67" s="180"/>
      <c r="O67" s="180"/>
      <c r="P67" s="180"/>
      <c r="Q67" s="180"/>
      <c r="R67" s="180"/>
      <c r="S67" s="180"/>
      <c r="T67" s="180"/>
      <c r="U67" s="180"/>
      <c r="V67" s="180"/>
      <c r="W67" s="170"/>
    </row>
    <row r="68" spans="1:23" ht="20.100000000000001" hidden="1" customHeight="1" x14ac:dyDescent="0.15">
      <c r="A68" s="139"/>
      <c r="B68" s="139"/>
      <c r="C68" s="167"/>
      <c r="D68" s="159"/>
      <c r="E68" s="159"/>
      <c r="F68" s="159"/>
      <c r="G68" s="159"/>
      <c r="H68" s="159"/>
      <c r="I68" s="179"/>
      <c r="J68" s="180"/>
      <c r="K68" s="180"/>
      <c r="L68" s="180"/>
      <c r="M68" s="180"/>
      <c r="N68" s="180"/>
      <c r="O68" s="180"/>
      <c r="P68" s="180"/>
      <c r="Q68" s="180"/>
      <c r="R68" s="180"/>
      <c r="S68" s="180"/>
      <c r="T68" s="180"/>
      <c r="U68" s="180"/>
      <c r="V68" s="180"/>
      <c r="W68" s="170"/>
    </row>
    <row r="69" spans="1:23" ht="20.100000000000001" customHeight="1" x14ac:dyDescent="0.15">
      <c r="A69" s="151">
        <f>IF(OR(AND($I63="する",ISBLANK($I69)),AND($I63="しない",NOT(ISBLANK($I69)))), 1001, 0)</f>
        <v>0</v>
      </c>
      <c r="B69" s="139"/>
      <c r="C69" s="161"/>
      <c r="D69" s="162">
        <v>2</v>
      </c>
      <c r="E69" s="134" t="s">
        <v>0</v>
      </c>
      <c r="I69" s="101"/>
      <c r="J69" s="102"/>
      <c r="K69" s="102"/>
      <c r="L69" s="102"/>
      <c r="M69" s="102"/>
      <c r="N69" s="159"/>
      <c r="O69" s="159"/>
      <c r="P69" s="159"/>
      <c r="Q69" s="159"/>
      <c r="R69" s="159"/>
      <c r="S69" s="159"/>
      <c r="T69" s="159"/>
      <c r="U69" s="159"/>
      <c r="V69" s="159"/>
      <c r="W69" s="160"/>
    </row>
    <row r="70" spans="1:23" ht="20.100000000000001" customHeight="1" x14ac:dyDescent="0.15">
      <c r="A70" s="151"/>
      <c r="B70" s="139"/>
      <c r="C70" s="161"/>
      <c r="D70" s="162"/>
      <c r="E70" s="159"/>
      <c r="F70" s="159"/>
      <c r="G70" s="159"/>
      <c r="H70" s="159"/>
      <c r="I70" s="163"/>
      <c r="J70" s="164" t="s">
        <v>131</v>
      </c>
      <c r="K70" s="165"/>
      <c r="L70" s="165"/>
      <c r="M70" s="165"/>
      <c r="N70" s="165"/>
      <c r="O70" s="165"/>
      <c r="P70" s="165"/>
      <c r="Q70" s="165"/>
      <c r="R70" s="165"/>
      <c r="S70" s="165"/>
      <c r="T70" s="165"/>
      <c r="U70" s="165"/>
      <c r="V70" s="165"/>
      <c r="W70" s="160"/>
    </row>
    <row r="71" spans="1:23" ht="20.100000000000001" customHeight="1" x14ac:dyDescent="0.15">
      <c r="A71" s="151">
        <f>IF(OR(AND($I63="する",AND(I71&lt;&gt;"", OR(ISERROR(FIND("@"&amp;LEFT(I71,3)&amp;"@", 都道府県3))=FALSE, ISERROR(FIND("@"&amp;LEFT(I71,4)&amp;"@",都道府県4))=FALSE))=FALSE),AND($I63="しない",NOT(ISBLANK($I71)))), 1001, 0)</f>
        <v>0</v>
      </c>
      <c r="B71" s="139"/>
      <c r="C71" s="161"/>
      <c r="D71" s="162">
        <v>3</v>
      </c>
      <c r="E71" s="134" t="s">
        <v>1</v>
      </c>
      <c r="I71" s="104"/>
      <c r="J71" s="104"/>
      <c r="K71" s="104"/>
      <c r="L71" s="104"/>
      <c r="M71" s="104"/>
      <c r="N71" s="104"/>
      <c r="O71" s="104"/>
      <c r="P71" s="104"/>
      <c r="Q71" s="104"/>
      <c r="R71" s="104"/>
      <c r="S71" s="104"/>
      <c r="T71" s="104"/>
      <c r="U71" s="104"/>
      <c r="V71" s="104"/>
      <c r="W71" s="160"/>
    </row>
    <row r="72" spans="1:23" ht="20.100000000000001" customHeight="1" x14ac:dyDescent="0.15">
      <c r="A72" s="151"/>
      <c r="B72" s="139"/>
      <c r="C72" s="161"/>
      <c r="D72" s="162"/>
      <c r="E72" s="159"/>
      <c r="F72" s="159"/>
      <c r="G72" s="159"/>
      <c r="H72" s="159"/>
      <c r="I72" s="166"/>
      <c r="J72" s="164" t="s">
        <v>12</v>
      </c>
      <c r="K72" s="165"/>
      <c r="L72" s="165"/>
      <c r="M72" s="165"/>
      <c r="N72" s="165"/>
      <c r="O72" s="165"/>
      <c r="P72" s="165"/>
      <c r="Q72" s="165"/>
      <c r="R72" s="165"/>
      <c r="S72" s="165"/>
      <c r="T72" s="165"/>
      <c r="U72" s="165"/>
      <c r="V72" s="165"/>
      <c r="W72" s="160"/>
    </row>
    <row r="73" spans="1:23" ht="20.100000000000001" customHeight="1" x14ac:dyDescent="0.15">
      <c r="A73" s="151">
        <f>IF(OR(AND($I63="する",ISBLANK($I73)),AND($I63="しない",NOT(ISBLANK($I73)))), 1001, 0)</f>
        <v>0</v>
      </c>
      <c r="B73" s="139"/>
      <c r="C73" s="161"/>
      <c r="D73" s="162">
        <v>4</v>
      </c>
      <c r="E73" s="134" t="s">
        <v>2</v>
      </c>
      <c r="I73" s="87"/>
      <c r="J73" s="87"/>
      <c r="K73" s="87"/>
      <c r="L73" s="87"/>
      <c r="M73" s="87"/>
      <c r="N73" s="87"/>
      <c r="O73" s="87"/>
      <c r="P73" s="87"/>
      <c r="Q73" s="87"/>
      <c r="R73" s="87"/>
      <c r="S73" s="87"/>
      <c r="T73" s="87"/>
      <c r="U73" s="87"/>
      <c r="V73" s="87"/>
      <c r="W73" s="160"/>
    </row>
    <row r="74" spans="1:23" ht="32.1" customHeight="1" x14ac:dyDescent="0.15">
      <c r="A74" s="151"/>
      <c r="B74" s="139"/>
      <c r="C74" s="167"/>
      <c r="D74" s="159"/>
      <c r="I74" s="163"/>
      <c r="J74" s="181" t="s">
        <v>136</v>
      </c>
      <c r="K74" s="182"/>
      <c r="L74" s="182"/>
      <c r="M74" s="182"/>
      <c r="N74" s="182"/>
      <c r="O74" s="182"/>
      <c r="P74" s="182"/>
      <c r="Q74" s="182"/>
      <c r="R74" s="182"/>
      <c r="S74" s="182"/>
      <c r="T74" s="182"/>
      <c r="U74" s="182"/>
      <c r="V74" s="182"/>
      <c r="W74" s="160"/>
    </row>
    <row r="75" spans="1:23" ht="20.100000000000001" customHeight="1" x14ac:dyDescent="0.15">
      <c r="A75" s="151">
        <f>IF(OR(AND($I63="する",ISBLANK($I75)),AND($I63="しない",NOT(ISBLANK($I75)))), 1001, 0)</f>
        <v>0</v>
      </c>
      <c r="B75" s="139"/>
      <c r="C75" s="161"/>
      <c r="D75" s="162">
        <v>5</v>
      </c>
      <c r="E75" s="134" t="s">
        <v>3</v>
      </c>
      <c r="I75" s="87"/>
      <c r="J75" s="87"/>
      <c r="K75" s="87"/>
      <c r="L75" s="87"/>
      <c r="M75" s="87"/>
      <c r="N75" s="87"/>
      <c r="O75" s="87"/>
      <c r="P75" s="87"/>
      <c r="Q75" s="87"/>
      <c r="R75" s="87"/>
      <c r="S75" s="87"/>
      <c r="T75" s="87"/>
      <c r="U75" s="87"/>
      <c r="V75" s="87"/>
      <c r="W75" s="160"/>
    </row>
    <row r="76" spans="1:23" ht="32.1" customHeight="1" x14ac:dyDescent="0.15">
      <c r="A76" s="151"/>
      <c r="B76" s="139"/>
      <c r="C76" s="167"/>
      <c r="D76" s="159"/>
      <c r="E76" s="159"/>
      <c r="F76" s="159"/>
      <c r="G76" s="159"/>
      <c r="H76" s="159"/>
      <c r="I76" s="163"/>
      <c r="J76" s="181" t="s">
        <v>137</v>
      </c>
      <c r="K76" s="183"/>
      <c r="L76" s="183"/>
      <c r="M76" s="183"/>
      <c r="N76" s="183"/>
      <c r="O76" s="183"/>
      <c r="P76" s="183"/>
      <c r="Q76" s="183"/>
      <c r="R76" s="183"/>
      <c r="S76" s="183"/>
      <c r="T76" s="183"/>
      <c r="U76" s="183"/>
      <c r="V76" s="183"/>
      <c r="W76" s="160"/>
    </row>
    <row r="77" spans="1:23" ht="20.100000000000001" customHeight="1" x14ac:dyDescent="0.15">
      <c r="A77" s="151">
        <f>IF(OR(AND($I63="する",ISBLANK($I77)),AND($I63="しない",NOT(ISBLANK($I77)))), 1001, 0)</f>
        <v>0</v>
      </c>
      <c r="B77" s="139"/>
      <c r="C77" s="161"/>
      <c r="D77" s="162">
        <v>6</v>
      </c>
      <c r="E77" s="134" t="s">
        <v>18</v>
      </c>
      <c r="I77" s="87"/>
      <c r="J77" s="87"/>
      <c r="K77" s="87"/>
      <c r="L77" s="87"/>
      <c r="M77" s="87"/>
      <c r="N77" s="87"/>
      <c r="O77" s="87"/>
      <c r="P77" s="87"/>
      <c r="Q77" s="87"/>
      <c r="R77" s="87"/>
      <c r="S77" s="87"/>
      <c r="T77" s="87"/>
      <c r="U77" s="87"/>
      <c r="V77" s="87"/>
      <c r="W77" s="160"/>
    </row>
    <row r="78" spans="1:23" ht="20.100000000000001" customHeight="1" x14ac:dyDescent="0.15">
      <c r="A78" s="151"/>
      <c r="B78" s="139"/>
      <c r="C78" s="167"/>
      <c r="D78" s="159"/>
      <c r="E78" s="159"/>
      <c r="F78" s="159"/>
      <c r="G78" s="159"/>
      <c r="H78" s="159"/>
      <c r="I78" s="163"/>
      <c r="J78" s="164" t="s">
        <v>138</v>
      </c>
      <c r="K78" s="165"/>
      <c r="L78" s="165"/>
      <c r="M78" s="165"/>
      <c r="N78" s="165"/>
      <c r="O78" s="165"/>
      <c r="P78" s="165"/>
      <c r="Q78" s="165"/>
      <c r="R78" s="165"/>
      <c r="S78" s="165"/>
      <c r="T78" s="165"/>
      <c r="U78" s="165"/>
      <c r="V78" s="165"/>
      <c r="W78" s="160"/>
    </row>
    <row r="79" spans="1:23" ht="20.100000000000001" customHeight="1" x14ac:dyDescent="0.15">
      <c r="A79" s="151">
        <f>IF(OR(AND($I63="する",ISBLANK($I79)),AND($I63="しない",NOT(ISBLANK($I79)))), 1001, 0)</f>
        <v>0</v>
      </c>
      <c r="B79" s="139"/>
      <c r="C79" s="161"/>
      <c r="D79" s="162">
        <v>7</v>
      </c>
      <c r="E79" s="134" t="s">
        <v>19</v>
      </c>
      <c r="I79" s="87"/>
      <c r="J79" s="87"/>
      <c r="K79" s="87"/>
      <c r="L79" s="87"/>
      <c r="M79" s="87"/>
      <c r="N79" s="87"/>
      <c r="O79" s="87"/>
      <c r="P79" s="87"/>
      <c r="Q79" s="87"/>
      <c r="R79" s="87"/>
      <c r="S79" s="87"/>
      <c r="T79" s="87"/>
      <c r="U79" s="87"/>
      <c r="V79" s="87"/>
      <c r="W79" s="160"/>
    </row>
    <row r="80" spans="1:23" ht="20.100000000000001" customHeight="1" x14ac:dyDescent="0.15">
      <c r="A80" s="151"/>
      <c r="B80" s="139"/>
      <c r="C80" s="167"/>
      <c r="D80" s="159"/>
      <c r="E80" s="159"/>
      <c r="F80" s="159"/>
      <c r="G80" s="159"/>
      <c r="H80" s="159"/>
      <c r="I80" s="163"/>
      <c r="J80" s="164" t="s">
        <v>10</v>
      </c>
      <c r="K80" s="165"/>
      <c r="L80" s="165"/>
      <c r="M80" s="165"/>
      <c r="N80" s="165"/>
      <c r="O80" s="165"/>
      <c r="P80" s="165"/>
      <c r="Q80" s="165"/>
      <c r="R80" s="165"/>
      <c r="S80" s="165"/>
      <c r="T80" s="165"/>
      <c r="U80" s="165"/>
      <c r="V80" s="165"/>
      <c r="W80" s="160"/>
    </row>
    <row r="81" spans="1:23" ht="20.100000000000001" customHeight="1" x14ac:dyDescent="0.15">
      <c r="A81" s="151">
        <f>IF(OR(AND($I63="する",ISBLANK($I81)),AND($I63="しない",NOT(ISBLANK($I81)))), 1001, 0)</f>
        <v>0</v>
      </c>
      <c r="B81" s="139"/>
      <c r="C81" s="161"/>
      <c r="D81" s="162">
        <v>8</v>
      </c>
      <c r="E81" s="134" t="s">
        <v>20</v>
      </c>
      <c r="I81" s="87"/>
      <c r="J81" s="87"/>
      <c r="K81" s="87"/>
      <c r="L81" s="87"/>
      <c r="M81" s="87"/>
      <c r="N81" s="87"/>
      <c r="O81" s="87"/>
      <c r="P81" s="87"/>
      <c r="Q81" s="87"/>
      <c r="R81" s="87"/>
      <c r="S81" s="87"/>
      <c r="T81" s="87"/>
      <c r="U81" s="87"/>
      <c r="V81" s="87"/>
      <c r="W81" s="160"/>
    </row>
    <row r="82" spans="1:23" ht="20.100000000000001" customHeight="1" x14ac:dyDescent="0.15">
      <c r="A82" s="151"/>
      <c r="B82" s="139"/>
      <c r="C82" s="167"/>
      <c r="D82" s="159"/>
      <c r="E82" s="159"/>
      <c r="F82" s="159"/>
      <c r="G82" s="159"/>
      <c r="H82" s="159"/>
      <c r="I82" s="163"/>
      <c r="J82" s="164" t="s">
        <v>11</v>
      </c>
      <c r="K82" s="165"/>
      <c r="L82" s="165"/>
      <c r="M82" s="165"/>
      <c r="N82" s="165"/>
      <c r="O82" s="165"/>
      <c r="P82" s="165"/>
      <c r="Q82" s="165"/>
      <c r="R82" s="165"/>
      <c r="S82" s="165"/>
      <c r="T82" s="165"/>
      <c r="U82" s="165"/>
      <c r="V82" s="165"/>
      <c r="W82" s="160"/>
    </row>
    <row r="83" spans="1:23" ht="20.100000000000001" customHeight="1" x14ac:dyDescent="0.15">
      <c r="A83" s="151">
        <f>IF(OR(AND($I63="する",NOT(AND(I83&lt;&gt;"",ISNUMBER(VALUE(SUBSTITUTE(I83,"-","")))))), AND($I63="しない",NOT(ISBLANK($I83)))), 1001, 0)</f>
        <v>0</v>
      </c>
      <c r="B83" s="139"/>
      <c r="C83" s="161"/>
      <c r="D83" s="162">
        <v>9</v>
      </c>
      <c r="E83" s="134" t="s">
        <v>6</v>
      </c>
      <c r="I83" s="87"/>
      <c r="J83" s="87"/>
      <c r="K83" s="87"/>
      <c r="L83" s="87"/>
      <c r="M83" s="87"/>
      <c r="N83" s="159"/>
      <c r="O83" s="159"/>
      <c r="P83" s="159"/>
      <c r="Q83" s="159"/>
      <c r="R83" s="159"/>
      <c r="S83" s="159"/>
      <c r="T83" s="159"/>
      <c r="U83" s="159"/>
      <c r="V83" s="159"/>
      <c r="W83" s="160"/>
    </row>
    <row r="84" spans="1:23" ht="20.100000000000001" customHeight="1" x14ac:dyDescent="0.15">
      <c r="A84" s="151"/>
      <c r="B84" s="139"/>
      <c r="C84" s="167"/>
      <c r="D84" s="159"/>
      <c r="E84" s="159"/>
      <c r="F84" s="159"/>
      <c r="G84" s="159"/>
      <c r="H84" s="159"/>
      <c r="I84" s="163"/>
      <c r="J84" s="164" t="s">
        <v>135</v>
      </c>
      <c r="K84" s="165"/>
      <c r="L84" s="165"/>
      <c r="M84" s="165"/>
      <c r="N84" s="165"/>
      <c r="O84" s="165"/>
      <c r="P84" s="165"/>
      <c r="Q84" s="165"/>
      <c r="R84" s="165"/>
      <c r="S84" s="165"/>
      <c r="T84" s="165"/>
      <c r="U84" s="165"/>
      <c r="V84" s="165"/>
      <c r="W84" s="160"/>
    </row>
    <row r="85" spans="1:23" ht="20.100000000000001" customHeight="1" x14ac:dyDescent="0.15">
      <c r="A85" s="151">
        <f>IF(OR(AND($I63="する",NOT(AND(I85&lt;&gt;"",ISNUMBER(VALUE(SUBSTITUTE(I85,"-","")))))), AND($I63="しない",NOT(ISBLANK($I85)))), 1001, 0)</f>
        <v>0</v>
      </c>
      <c r="B85" s="139"/>
      <c r="C85" s="161"/>
      <c r="D85" s="162">
        <v>10</v>
      </c>
      <c r="E85" s="134" t="s">
        <v>7</v>
      </c>
      <c r="I85" s="87"/>
      <c r="J85" s="87"/>
      <c r="K85" s="87"/>
      <c r="L85" s="87"/>
      <c r="M85" s="87"/>
      <c r="N85" s="159"/>
      <c r="O85" s="159"/>
      <c r="P85" s="159"/>
      <c r="Q85" s="159"/>
      <c r="R85" s="159"/>
      <c r="S85" s="159"/>
      <c r="T85" s="159"/>
      <c r="U85" s="159"/>
      <c r="V85" s="159"/>
      <c r="W85" s="160"/>
    </row>
    <row r="86" spans="1:23" ht="20.100000000000001" customHeight="1" x14ac:dyDescent="0.15">
      <c r="A86" s="151"/>
      <c r="B86" s="139"/>
      <c r="C86" s="167"/>
      <c r="D86" s="159"/>
      <c r="E86" s="159"/>
      <c r="F86" s="159"/>
      <c r="G86" s="159"/>
      <c r="H86" s="159"/>
      <c r="I86" s="163"/>
      <c r="J86" s="164" t="s">
        <v>135</v>
      </c>
      <c r="K86" s="165"/>
      <c r="L86" s="165"/>
      <c r="M86" s="165"/>
      <c r="N86" s="165"/>
      <c r="O86" s="165"/>
      <c r="P86" s="165"/>
      <c r="Q86" s="165"/>
      <c r="R86" s="165"/>
      <c r="S86" s="165"/>
      <c r="T86" s="165"/>
      <c r="U86" s="165"/>
      <c r="V86" s="165"/>
      <c r="W86" s="160"/>
    </row>
    <row r="87" spans="1:23" ht="20.100000000000001" customHeight="1" x14ac:dyDescent="0.15">
      <c r="A87" s="139">
        <f>IF(OR(AND($I63="する", TRIM($I87)=""),AND($I63="しない", TRIM($I87)&lt;&gt;"")), 1001, 0)</f>
        <v>0</v>
      </c>
      <c r="B87" s="139"/>
      <c r="C87" s="161"/>
      <c r="D87" s="162">
        <v>11</v>
      </c>
      <c r="E87" s="134" t="s">
        <v>9</v>
      </c>
      <c r="I87" s="87"/>
      <c r="J87" s="87"/>
      <c r="K87" s="87"/>
      <c r="L87" s="87"/>
      <c r="M87" s="87"/>
      <c r="N87" s="87"/>
      <c r="O87" s="87"/>
      <c r="P87" s="87"/>
      <c r="Q87" s="87"/>
      <c r="R87" s="87"/>
      <c r="S87" s="87"/>
      <c r="T87" s="87"/>
      <c r="U87" s="87"/>
      <c r="V87" s="87"/>
      <c r="W87" s="160"/>
    </row>
    <row r="88" spans="1:23" ht="20.100000000000001" customHeight="1" x14ac:dyDescent="0.15">
      <c r="A88" s="139"/>
      <c r="B88" s="139"/>
      <c r="C88" s="167"/>
      <c r="D88" s="159"/>
      <c r="E88" s="159"/>
      <c r="F88" s="159"/>
      <c r="G88" s="159"/>
      <c r="H88" s="159"/>
      <c r="I88" s="163"/>
      <c r="J88" s="169" t="s">
        <v>140</v>
      </c>
      <c r="K88" s="165"/>
      <c r="L88" s="165"/>
      <c r="M88" s="165"/>
      <c r="N88" s="165"/>
      <c r="O88" s="165"/>
      <c r="P88" s="165"/>
      <c r="Q88" s="165"/>
      <c r="R88" s="165"/>
      <c r="S88" s="165"/>
      <c r="T88" s="165"/>
      <c r="U88" s="165"/>
      <c r="V88" s="165"/>
      <c r="W88" s="160"/>
    </row>
    <row r="89" spans="1:23" ht="15.75" customHeight="1" x14ac:dyDescent="0.15">
      <c r="A89" s="151"/>
      <c r="B89" s="139"/>
      <c r="C89" s="171"/>
      <c r="D89" s="172"/>
      <c r="E89" s="172"/>
      <c r="F89" s="172"/>
      <c r="G89" s="172"/>
      <c r="H89" s="172"/>
      <c r="I89" s="173"/>
      <c r="J89" s="173"/>
      <c r="K89" s="173"/>
      <c r="L89" s="173"/>
      <c r="M89" s="173"/>
      <c r="N89" s="173"/>
      <c r="O89" s="173"/>
      <c r="P89" s="173"/>
      <c r="Q89" s="173"/>
      <c r="R89" s="173"/>
      <c r="S89" s="173"/>
      <c r="T89" s="173"/>
      <c r="U89" s="173"/>
      <c r="V89" s="173"/>
      <c r="W89" s="174"/>
    </row>
    <row r="90" spans="1:23" ht="15.75" customHeight="1" x14ac:dyDescent="0.15">
      <c r="A90" s="151"/>
      <c r="B90" s="139"/>
      <c r="C90" s="159"/>
      <c r="D90" s="159"/>
      <c r="E90" s="159"/>
      <c r="F90" s="159"/>
      <c r="G90" s="159"/>
      <c r="H90" s="159"/>
      <c r="I90" s="165"/>
      <c r="J90" s="165"/>
      <c r="K90" s="165"/>
      <c r="L90" s="165"/>
      <c r="M90" s="165"/>
      <c r="N90" s="165"/>
      <c r="O90" s="165"/>
      <c r="P90" s="165"/>
      <c r="Q90" s="165"/>
      <c r="R90" s="165"/>
      <c r="S90" s="165"/>
      <c r="T90" s="165"/>
      <c r="U90" s="165"/>
      <c r="V90" s="165"/>
      <c r="W90" s="159"/>
    </row>
    <row r="91" spans="1:23" ht="15.75" hidden="1" customHeight="1" x14ac:dyDescent="0.15">
      <c r="A91" s="151"/>
      <c r="B91" s="139"/>
      <c r="C91" s="159"/>
      <c r="D91" s="159"/>
      <c r="E91" s="159"/>
      <c r="F91" s="159"/>
      <c r="G91" s="159"/>
      <c r="H91" s="159"/>
      <c r="I91" s="165"/>
      <c r="J91" s="165"/>
      <c r="K91" s="165"/>
      <c r="L91" s="165"/>
      <c r="M91" s="165"/>
      <c r="N91" s="165"/>
      <c r="O91" s="165"/>
      <c r="P91" s="165"/>
      <c r="Q91" s="165"/>
      <c r="R91" s="165"/>
      <c r="S91" s="165"/>
      <c r="T91" s="165"/>
      <c r="U91" s="165"/>
      <c r="V91" s="165"/>
      <c r="W91" s="159"/>
    </row>
    <row r="92" spans="1:23" ht="15.75" hidden="1" customHeight="1" x14ac:dyDescent="0.15">
      <c r="A92" s="151"/>
      <c r="B92" s="139"/>
      <c r="C92" s="159"/>
      <c r="D92" s="159"/>
      <c r="E92" s="159"/>
      <c r="F92" s="159"/>
      <c r="G92" s="159"/>
      <c r="H92" s="159"/>
      <c r="I92" s="165"/>
      <c r="J92" s="165"/>
      <c r="K92" s="165"/>
      <c r="L92" s="165"/>
      <c r="M92" s="165"/>
      <c r="N92" s="165"/>
      <c r="O92" s="165"/>
      <c r="P92" s="165"/>
      <c r="Q92" s="165"/>
      <c r="R92" s="165"/>
      <c r="S92" s="165"/>
      <c r="T92" s="165"/>
      <c r="U92" s="165"/>
      <c r="V92" s="165"/>
      <c r="W92" s="159"/>
    </row>
    <row r="93" spans="1:23" ht="15.75" hidden="1" customHeight="1" x14ac:dyDescent="0.15">
      <c r="A93" s="151"/>
      <c r="B93" s="139"/>
      <c r="C93" s="159"/>
      <c r="D93" s="159"/>
      <c r="E93" s="159"/>
      <c r="F93" s="159"/>
      <c r="G93" s="159"/>
      <c r="H93" s="159"/>
      <c r="I93" s="165"/>
      <c r="J93" s="165"/>
      <c r="K93" s="165"/>
      <c r="L93" s="165"/>
      <c r="M93" s="165"/>
      <c r="N93" s="165"/>
      <c r="O93" s="165"/>
      <c r="P93" s="165"/>
      <c r="Q93" s="165"/>
      <c r="R93" s="165"/>
      <c r="S93" s="165"/>
      <c r="T93" s="165"/>
      <c r="U93" s="165"/>
      <c r="V93" s="165"/>
      <c r="W93" s="159"/>
    </row>
    <row r="94" spans="1:23" ht="15.75" hidden="1" customHeight="1" x14ac:dyDescent="0.15">
      <c r="A94" s="151"/>
      <c r="B94" s="139"/>
      <c r="C94" s="159"/>
      <c r="D94" s="159"/>
      <c r="E94" s="159"/>
      <c r="F94" s="159"/>
      <c r="G94" s="159"/>
      <c r="H94" s="159"/>
      <c r="I94" s="165"/>
      <c r="J94" s="165"/>
      <c r="K94" s="165"/>
      <c r="L94" s="165"/>
      <c r="M94" s="165"/>
      <c r="N94" s="165"/>
      <c r="O94" s="165"/>
      <c r="P94" s="165"/>
      <c r="Q94" s="165"/>
      <c r="R94" s="165"/>
      <c r="S94" s="165"/>
      <c r="T94" s="165"/>
      <c r="U94" s="165"/>
      <c r="V94" s="165"/>
      <c r="W94" s="159"/>
    </row>
    <row r="95" spans="1:23" ht="15.75" hidden="1" customHeight="1" x14ac:dyDescent="0.15">
      <c r="A95" s="151"/>
      <c r="B95" s="139"/>
      <c r="C95" s="159"/>
      <c r="D95" s="159"/>
      <c r="E95" s="159"/>
      <c r="F95" s="159"/>
      <c r="G95" s="159"/>
      <c r="H95" s="159"/>
      <c r="I95" s="165"/>
      <c r="J95" s="165"/>
      <c r="K95" s="165"/>
      <c r="L95" s="165"/>
      <c r="M95" s="165"/>
      <c r="N95" s="165"/>
      <c r="O95" s="165"/>
      <c r="P95" s="165"/>
      <c r="Q95" s="165"/>
      <c r="R95" s="165"/>
      <c r="S95" s="165"/>
      <c r="T95" s="165"/>
      <c r="U95" s="165"/>
      <c r="V95" s="165"/>
      <c r="W95" s="159"/>
    </row>
    <row r="96" spans="1:23" ht="15.75" hidden="1" customHeight="1" x14ac:dyDescent="0.15">
      <c r="A96" s="151"/>
      <c r="B96" s="139"/>
      <c r="C96" s="159"/>
      <c r="D96" s="159"/>
      <c r="E96" s="159"/>
      <c r="F96" s="159"/>
      <c r="G96" s="159"/>
      <c r="H96" s="159"/>
      <c r="I96" s="165"/>
      <c r="J96" s="165"/>
      <c r="K96" s="165"/>
      <c r="L96" s="165"/>
      <c r="M96" s="165"/>
      <c r="N96" s="165"/>
      <c r="O96" s="165"/>
      <c r="P96" s="165"/>
      <c r="Q96" s="165"/>
      <c r="R96" s="165"/>
      <c r="S96" s="165"/>
      <c r="T96" s="165"/>
      <c r="U96" s="165"/>
      <c r="V96" s="165"/>
      <c r="W96" s="159"/>
    </row>
    <row r="97" spans="1:23" ht="15.75" hidden="1" customHeight="1" x14ac:dyDescent="0.15">
      <c r="A97" s="151"/>
      <c r="B97" s="139"/>
      <c r="C97" s="159"/>
      <c r="D97" s="159"/>
      <c r="E97" s="159"/>
      <c r="F97" s="159"/>
      <c r="G97" s="159"/>
      <c r="H97" s="159"/>
      <c r="I97" s="165"/>
      <c r="J97" s="165"/>
      <c r="K97" s="165"/>
      <c r="L97" s="165"/>
      <c r="M97" s="165"/>
      <c r="N97" s="165"/>
      <c r="O97" s="165"/>
      <c r="P97" s="165"/>
      <c r="Q97" s="165"/>
      <c r="R97" s="165"/>
      <c r="S97" s="165"/>
      <c r="T97" s="165"/>
      <c r="U97" s="165"/>
      <c r="V97" s="165"/>
      <c r="W97" s="159"/>
    </row>
    <row r="98" spans="1:23" ht="15.75" hidden="1" customHeight="1" x14ac:dyDescent="0.15">
      <c r="A98" s="151"/>
      <c r="B98" s="139"/>
      <c r="C98" s="159"/>
      <c r="D98" s="159"/>
      <c r="E98" s="159"/>
      <c r="F98" s="159"/>
      <c r="G98" s="159"/>
      <c r="H98" s="159"/>
      <c r="I98" s="165"/>
      <c r="J98" s="165"/>
      <c r="K98" s="165"/>
      <c r="L98" s="165"/>
      <c r="M98" s="165"/>
      <c r="N98" s="165"/>
      <c r="O98" s="165"/>
      <c r="P98" s="165"/>
      <c r="Q98" s="165"/>
      <c r="R98" s="165"/>
      <c r="S98" s="165"/>
      <c r="T98" s="165"/>
      <c r="U98" s="165"/>
      <c r="V98" s="165"/>
      <c r="W98" s="159"/>
    </row>
    <row r="99" spans="1:23" ht="15.75" hidden="1" customHeight="1" x14ac:dyDescent="0.15">
      <c r="A99" s="151"/>
      <c r="B99" s="139"/>
      <c r="C99" s="159"/>
      <c r="D99" s="159"/>
      <c r="E99" s="159"/>
      <c r="F99" s="159"/>
      <c r="G99" s="159"/>
      <c r="H99" s="159"/>
      <c r="I99" s="165"/>
      <c r="J99" s="165"/>
      <c r="K99" s="165"/>
      <c r="L99" s="165"/>
      <c r="M99" s="165"/>
      <c r="N99" s="165"/>
      <c r="O99" s="165"/>
      <c r="P99" s="165"/>
      <c r="Q99" s="165"/>
      <c r="R99" s="165"/>
      <c r="S99" s="165"/>
      <c r="T99" s="165"/>
      <c r="U99" s="165"/>
      <c r="V99" s="165"/>
      <c r="W99" s="159"/>
    </row>
    <row r="100" spans="1:23" ht="15.75" hidden="1" customHeight="1" x14ac:dyDescent="0.15">
      <c r="A100" s="151"/>
      <c r="B100" s="139"/>
      <c r="C100" s="159"/>
      <c r="D100" s="159"/>
      <c r="E100" s="159"/>
      <c r="F100" s="159"/>
      <c r="G100" s="159"/>
      <c r="H100" s="159"/>
      <c r="I100" s="165"/>
      <c r="J100" s="165"/>
      <c r="K100" s="165"/>
      <c r="L100" s="165"/>
      <c r="M100" s="165"/>
      <c r="N100" s="165"/>
      <c r="O100" s="165"/>
      <c r="P100" s="165"/>
      <c r="Q100" s="165"/>
      <c r="R100" s="165"/>
      <c r="S100" s="165"/>
      <c r="T100" s="165"/>
      <c r="U100" s="165"/>
      <c r="V100" s="165"/>
      <c r="W100" s="159"/>
    </row>
    <row r="101" spans="1:23" ht="15.75" hidden="1" customHeight="1" x14ac:dyDescent="0.15">
      <c r="A101" s="151"/>
      <c r="B101" s="139"/>
      <c r="C101" s="159"/>
      <c r="D101" s="159"/>
      <c r="E101" s="159"/>
      <c r="F101" s="159"/>
      <c r="G101" s="159"/>
      <c r="H101" s="159"/>
      <c r="I101" s="165"/>
      <c r="J101" s="165"/>
      <c r="K101" s="165"/>
      <c r="L101" s="165"/>
      <c r="M101" s="165"/>
      <c r="N101" s="165"/>
      <c r="O101" s="165"/>
      <c r="P101" s="165"/>
      <c r="Q101" s="165"/>
      <c r="R101" s="165"/>
      <c r="S101" s="165"/>
      <c r="T101" s="165"/>
      <c r="U101" s="165"/>
      <c r="V101" s="165"/>
      <c r="W101" s="159"/>
    </row>
    <row r="102" spans="1:23" ht="15.75" hidden="1" customHeight="1" x14ac:dyDescent="0.15">
      <c r="A102" s="151"/>
      <c r="B102" s="139"/>
      <c r="C102" s="159"/>
      <c r="D102" s="159"/>
      <c r="E102" s="159"/>
      <c r="F102" s="159"/>
      <c r="G102" s="159"/>
      <c r="H102" s="159"/>
      <c r="I102" s="165"/>
      <c r="J102" s="165"/>
      <c r="K102" s="165"/>
      <c r="L102" s="165"/>
      <c r="M102" s="165"/>
      <c r="N102" s="165"/>
      <c r="O102" s="165"/>
      <c r="P102" s="165"/>
      <c r="Q102" s="165"/>
      <c r="R102" s="165"/>
      <c r="S102" s="165"/>
      <c r="T102" s="165"/>
      <c r="U102" s="165"/>
      <c r="V102" s="165"/>
      <c r="W102" s="159"/>
    </row>
    <row r="103" spans="1:23" ht="15.75" hidden="1" customHeight="1" x14ac:dyDescent="0.15">
      <c r="A103" s="151"/>
      <c r="B103" s="139"/>
      <c r="C103" s="159"/>
      <c r="D103" s="159"/>
      <c r="E103" s="159"/>
      <c r="F103" s="159"/>
      <c r="G103" s="159"/>
      <c r="H103" s="159"/>
      <c r="I103" s="165"/>
      <c r="J103" s="165"/>
      <c r="K103" s="165"/>
      <c r="L103" s="165"/>
      <c r="M103" s="165"/>
      <c r="N103" s="165"/>
      <c r="O103" s="165"/>
      <c r="P103" s="165"/>
      <c r="Q103" s="165"/>
      <c r="R103" s="165"/>
      <c r="S103" s="165"/>
      <c r="T103" s="165"/>
      <c r="U103" s="165"/>
      <c r="V103" s="165"/>
      <c r="W103" s="159"/>
    </row>
    <row r="104" spans="1:23" ht="15.75" hidden="1" customHeight="1" x14ac:dyDescent="0.15">
      <c r="A104" s="151"/>
      <c r="B104" s="139"/>
      <c r="C104" s="159"/>
      <c r="D104" s="159"/>
      <c r="E104" s="159"/>
      <c r="F104" s="159"/>
      <c r="G104" s="159"/>
      <c r="H104" s="159"/>
      <c r="I104" s="165"/>
      <c r="J104" s="165"/>
      <c r="K104" s="165"/>
      <c r="L104" s="165"/>
      <c r="M104" s="165"/>
      <c r="N104" s="165"/>
      <c r="O104" s="165"/>
      <c r="P104" s="165"/>
      <c r="Q104" s="165"/>
      <c r="R104" s="165"/>
      <c r="S104" s="165"/>
      <c r="T104" s="165"/>
      <c r="U104" s="165"/>
      <c r="V104" s="165"/>
      <c r="W104" s="159"/>
    </row>
    <row r="105" spans="1:23" ht="15.75" hidden="1" customHeight="1" x14ac:dyDescent="0.15">
      <c r="A105" s="151"/>
      <c r="B105" s="139"/>
      <c r="C105" s="159"/>
      <c r="D105" s="159"/>
      <c r="E105" s="159"/>
      <c r="F105" s="159"/>
      <c r="G105" s="159"/>
      <c r="H105" s="159"/>
      <c r="I105" s="165"/>
      <c r="J105" s="165"/>
      <c r="K105" s="165"/>
      <c r="L105" s="165"/>
      <c r="M105" s="165"/>
      <c r="N105" s="165"/>
      <c r="O105" s="165"/>
      <c r="P105" s="165"/>
      <c r="Q105" s="165"/>
      <c r="R105" s="165"/>
      <c r="S105" s="165"/>
      <c r="T105" s="165"/>
      <c r="U105" s="165"/>
      <c r="V105" s="165"/>
      <c r="W105" s="159"/>
    </row>
    <row r="106" spans="1:23" ht="15.75" hidden="1" customHeight="1" x14ac:dyDescent="0.15">
      <c r="A106" s="151"/>
      <c r="B106" s="139"/>
      <c r="C106" s="159"/>
      <c r="D106" s="159"/>
      <c r="E106" s="159"/>
      <c r="F106" s="159"/>
      <c r="G106" s="159"/>
      <c r="H106" s="159"/>
      <c r="I106" s="165"/>
      <c r="J106" s="165"/>
      <c r="K106" s="165"/>
      <c r="L106" s="165"/>
      <c r="M106" s="165"/>
      <c r="N106" s="165"/>
      <c r="O106" s="165"/>
      <c r="P106" s="165"/>
      <c r="Q106" s="165"/>
      <c r="R106" s="165"/>
      <c r="S106" s="165"/>
      <c r="T106" s="165"/>
      <c r="U106" s="165"/>
      <c r="V106" s="165"/>
      <c r="W106" s="159"/>
    </row>
    <row r="107" spans="1:23" ht="15.75" hidden="1" customHeight="1" x14ac:dyDescent="0.15">
      <c r="A107" s="151"/>
      <c r="B107" s="139"/>
      <c r="C107" s="159"/>
      <c r="D107" s="159"/>
      <c r="E107" s="159"/>
      <c r="F107" s="159"/>
      <c r="G107" s="159"/>
      <c r="H107" s="159"/>
      <c r="I107" s="165"/>
      <c r="J107" s="165"/>
      <c r="K107" s="165"/>
      <c r="L107" s="165"/>
      <c r="M107" s="165"/>
      <c r="N107" s="165"/>
      <c r="O107" s="165"/>
      <c r="P107" s="165"/>
      <c r="Q107" s="165"/>
      <c r="R107" s="165"/>
      <c r="S107" s="165"/>
      <c r="T107" s="165"/>
      <c r="U107" s="165"/>
      <c r="V107" s="165"/>
      <c r="W107" s="159"/>
    </row>
    <row r="108" spans="1:23" ht="15.75" customHeight="1" x14ac:dyDescent="0.15">
      <c r="A108" s="151"/>
      <c r="B108" s="139"/>
      <c r="C108" s="159"/>
      <c r="D108" s="159"/>
      <c r="E108" s="159"/>
      <c r="F108" s="159"/>
      <c r="G108" s="159"/>
      <c r="H108" s="159"/>
      <c r="I108" s="165"/>
      <c r="J108" s="165"/>
      <c r="K108" s="165"/>
      <c r="L108" s="165"/>
      <c r="M108" s="165"/>
      <c r="N108" s="165"/>
      <c r="O108" s="165"/>
      <c r="P108" s="165"/>
      <c r="Q108" s="165"/>
      <c r="R108" s="165"/>
      <c r="S108" s="165"/>
      <c r="T108" s="165"/>
      <c r="U108" s="165"/>
      <c r="V108" s="165"/>
      <c r="W108" s="159"/>
    </row>
    <row r="109" spans="1:23" ht="20.100000000000001" customHeight="1" x14ac:dyDescent="0.15">
      <c r="A109" s="151"/>
      <c r="B109" s="139"/>
      <c r="C109" s="175" t="s">
        <v>28</v>
      </c>
      <c r="D109" s="176"/>
      <c r="E109" s="176"/>
      <c r="F109" s="176"/>
      <c r="G109" s="176"/>
      <c r="H109" s="177"/>
    </row>
    <row r="110" spans="1:23" ht="15.75" customHeight="1" x14ac:dyDescent="0.15">
      <c r="A110" s="151"/>
      <c r="B110" s="139"/>
      <c r="C110" s="184"/>
      <c r="D110" s="185"/>
      <c r="E110" s="185"/>
      <c r="F110" s="185"/>
      <c r="G110" s="185"/>
      <c r="H110" s="185"/>
      <c r="I110" s="157"/>
      <c r="J110" s="157"/>
      <c r="K110" s="157"/>
      <c r="L110" s="157"/>
      <c r="M110" s="157"/>
      <c r="N110" s="157"/>
      <c r="O110" s="157"/>
      <c r="P110" s="157"/>
      <c r="Q110" s="157"/>
      <c r="R110" s="157"/>
      <c r="S110" s="157"/>
      <c r="T110" s="157"/>
      <c r="U110" s="157"/>
      <c r="V110" s="157"/>
      <c r="W110" s="158"/>
    </row>
    <row r="111" spans="1:23" ht="20.100000000000001" customHeight="1" x14ac:dyDescent="0.15">
      <c r="A111" s="151"/>
      <c r="B111" s="139"/>
      <c r="C111" s="184"/>
      <c r="D111" s="186" t="s">
        <v>199</v>
      </c>
      <c r="E111" s="187"/>
      <c r="F111" s="187"/>
      <c r="G111" s="187"/>
      <c r="H111" s="187"/>
      <c r="I111" s="188"/>
      <c r="J111" s="187"/>
      <c r="K111" s="187"/>
      <c r="L111" s="187"/>
      <c r="M111" s="187"/>
      <c r="N111" s="187"/>
      <c r="O111" s="187"/>
      <c r="P111" s="187"/>
      <c r="Q111" s="187"/>
      <c r="R111" s="187"/>
      <c r="S111" s="187"/>
      <c r="T111" s="187"/>
      <c r="U111" s="187"/>
      <c r="V111" s="187"/>
      <c r="W111" s="160"/>
    </row>
    <row r="112" spans="1:23" ht="20.100000000000001" customHeight="1" x14ac:dyDescent="0.15">
      <c r="A112" s="151">
        <f>IF(TRIM($I112)="", 1001, 0)</f>
        <v>1001</v>
      </c>
      <c r="B112" s="139"/>
      <c r="C112" s="161"/>
      <c r="D112" s="162">
        <v>1</v>
      </c>
      <c r="E112" s="134" t="s">
        <v>8</v>
      </c>
      <c r="I112" s="87"/>
      <c r="J112" s="87"/>
      <c r="K112" s="87"/>
      <c r="L112" s="87"/>
      <c r="M112" s="87"/>
      <c r="N112" s="87"/>
      <c r="O112" s="87"/>
      <c r="P112" s="87"/>
      <c r="Q112" s="87"/>
      <c r="R112" s="87"/>
      <c r="S112" s="87"/>
      <c r="T112" s="87"/>
      <c r="U112" s="87"/>
      <c r="V112" s="87"/>
      <c r="W112" s="160"/>
    </row>
    <row r="113" spans="1:23" ht="20.100000000000001" customHeight="1" x14ac:dyDescent="0.15">
      <c r="A113" s="151"/>
      <c r="B113" s="139"/>
      <c r="C113" s="161"/>
      <c r="D113" s="162"/>
      <c r="E113" s="159"/>
      <c r="F113" s="159"/>
      <c r="G113" s="159"/>
      <c r="H113" s="159"/>
      <c r="I113" s="166"/>
      <c r="J113" s="164" t="s">
        <v>81</v>
      </c>
      <c r="K113" s="165"/>
      <c r="L113" s="165"/>
      <c r="M113" s="165"/>
      <c r="N113" s="165"/>
      <c r="O113" s="165"/>
      <c r="P113" s="165"/>
      <c r="Q113" s="165"/>
      <c r="R113" s="165"/>
      <c r="S113" s="165"/>
      <c r="T113" s="165"/>
      <c r="U113" s="165"/>
      <c r="V113" s="165"/>
      <c r="W113" s="160"/>
    </row>
    <row r="114" spans="1:23" ht="20.100000000000001" customHeight="1" x14ac:dyDescent="0.15">
      <c r="A114" s="151">
        <f>IF(TRIM($I114)="", 1001, 0)</f>
        <v>1001</v>
      </c>
      <c r="B114" s="139"/>
      <c r="C114" s="161"/>
      <c r="D114" s="162">
        <v>2</v>
      </c>
      <c r="E114" s="134" t="s">
        <v>16</v>
      </c>
      <c r="I114" s="87"/>
      <c r="J114" s="87"/>
      <c r="K114" s="87"/>
      <c r="L114" s="87"/>
      <c r="M114" s="87"/>
      <c r="N114" s="87"/>
      <c r="O114" s="87"/>
      <c r="P114" s="87"/>
      <c r="Q114" s="87"/>
      <c r="R114" s="87"/>
      <c r="S114" s="87"/>
      <c r="T114" s="87"/>
      <c r="U114" s="87"/>
      <c r="V114" s="87"/>
      <c r="W114" s="160"/>
    </row>
    <row r="115" spans="1:23" ht="20.100000000000001" customHeight="1" x14ac:dyDescent="0.15">
      <c r="A115" s="151"/>
      <c r="B115" s="139"/>
      <c r="C115" s="161"/>
      <c r="D115" s="162"/>
      <c r="E115" s="159"/>
      <c r="F115" s="159"/>
      <c r="G115" s="159"/>
      <c r="H115" s="159"/>
      <c r="I115" s="166"/>
      <c r="J115" s="164" t="s">
        <v>10</v>
      </c>
      <c r="K115" s="165"/>
      <c r="L115" s="165"/>
      <c r="M115" s="165"/>
      <c r="N115" s="165"/>
      <c r="O115" s="165"/>
      <c r="P115" s="165"/>
      <c r="Q115" s="165"/>
      <c r="R115" s="165"/>
      <c r="S115" s="165"/>
      <c r="T115" s="165"/>
      <c r="U115" s="165"/>
      <c r="V115" s="165"/>
      <c r="W115" s="160"/>
    </row>
    <row r="116" spans="1:23" ht="20.100000000000001" customHeight="1" x14ac:dyDescent="0.15">
      <c r="A116" s="151">
        <f>IF(TRIM($I116)="", 1001, 0)</f>
        <v>1001</v>
      </c>
      <c r="B116" s="139"/>
      <c r="C116" s="161"/>
      <c r="D116" s="162">
        <v>3</v>
      </c>
      <c r="E116" s="134" t="s">
        <v>17</v>
      </c>
      <c r="I116" s="87"/>
      <c r="J116" s="87"/>
      <c r="K116" s="87"/>
      <c r="L116" s="87"/>
      <c r="M116" s="87"/>
      <c r="N116" s="87"/>
      <c r="O116" s="87"/>
      <c r="P116" s="87"/>
      <c r="Q116" s="87"/>
      <c r="R116" s="87"/>
      <c r="S116" s="87"/>
      <c r="T116" s="87"/>
      <c r="U116" s="87"/>
      <c r="V116" s="87"/>
      <c r="W116" s="160"/>
    </row>
    <row r="117" spans="1:23" ht="20.100000000000001" customHeight="1" x14ac:dyDescent="0.15">
      <c r="A117" s="151"/>
      <c r="B117" s="139"/>
      <c r="C117" s="161"/>
      <c r="D117" s="162"/>
      <c r="E117" s="159"/>
      <c r="F117" s="159"/>
      <c r="G117" s="159"/>
      <c r="H117" s="159"/>
      <c r="I117" s="166"/>
      <c r="J117" s="164" t="s">
        <v>11</v>
      </c>
      <c r="K117" s="165"/>
      <c r="L117" s="165"/>
      <c r="M117" s="165"/>
      <c r="N117" s="165"/>
      <c r="O117" s="165"/>
      <c r="P117" s="165"/>
      <c r="Q117" s="165"/>
      <c r="R117" s="165"/>
      <c r="S117" s="165"/>
      <c r="T117" s="165"/>
      <c r="U117" s="165"/>
      <c r="V117" s="165"/>
      <c r="W117" s="160"/>
    </row>
    <row r="118" spans="1:23" ht="20.100000000000001" customHeight="1" x14ac:dyDescent="0.15">
      <c r="A118" s="151">
        <f>IF(NOT(AND(I118&lt;&gt;"",ISNUMBER(VALUE(SUBSTITUTE(I118,"-",""))))), 1002, 0)</f>
        <v>1002</v>
      </c>
      <c r="B118" s="139"/>
      <c r="C118" s="161"/>
      <c r="D118" s="162">
        <v>4</v>
      </c>
      <c r="E118" s="134" t="s">
        <v>6</v>
      </c>
      <c r="I118" s="87"/>
      <c r="J118" s="87"/>
      <c r="K118" s="87"/>
      <c r="L118" s="87"/>
      <c r="M118" s="87"/>
      <c r="N118" s="159"/>
      <c r="O118" s="159"/>
      <c r="P118" s="159"/>
      <c r="Q118" s="159"/>
      <c r="R118" s="159"/>
      <c r="S118" s="159"/>
      <c r="T118" s="159"/>
      <c r="U118" s="159"/>
      <c r="V118" s="159"/>
      <c r="W118" s="160"/>
    </row>
    <row r="119" spans="1:23" ht="20.100000000000001" customHeight="1" x14ac:dyDescent="0.15">
      <c r="A119" s="151"/>
      <c r="B119" s="139"/>
      <c r="C119" s="167"/>
      <c r="D119" s="159"/>
      <c r="E119" s="159"/>
      <c r="F119" s="159"/>
      <c r="G119" s="159"/>
      <c r="H119" s="159"/>
      <c r="I119" s="166"/>
      <c r="J119" s="164" t="s">
        <v>134</v>
      </c>
      <c r="K119" s="165"/>
      <c r="L119" s="165"/>
      <c r="M119" s="165"/>
      <c r="N119" s="165"/>
      <c r="O119" s="165"/>
      <c r="P119" s="165"/>
      <c r="Q119" s="165"/>
      <c r="R119" s="165"/>
      <c r="S119" s="165"/>
      <c r="T119" s="165"/>
      <c r="U119" s="165"/>
      <c r="V119" s="165"/>
      <c r="W119" s="160"/>
    </row>
    <row r="120" spans="1:23" ht="20.100000000000001" customHeight="1" x14ac:dyDescent="0.15">
      <c r="A120" s="151">
        <f>IF(AND(I120&lt;&gt;"",NOT(ISNUMBER(VALUE(SUBSTITUTE(I120,"-",""))))), 1001, 0)</f>
        <v>0</v>
      </c>
      <c r="B120" s="139"/>
      <c r="C120" s="161"/>
      <c r="D120" s="162">
        <v>5</v>
      </c>
      <c r="E120" s="134" t="s">
        <v>7</v>
      </c>
      <c r="I120" s="87"/>
      <c r="J120" s="87"/>
      <c r="K120" s="87"/>
      <c r="L120" s="87"/>
      <c r="M120" s="87"/>
      <c r="N120" s="159"/>
      <c r="O120" s="159"/>
      <c r="P120" s="159"/>
      <c r="Q120" s="159"/>
      <c r="R120" s="159"/>
      <c r="S120" s="159"/>
      <c r="T120" s="159"/>
      <c r="U120" s="159"/>
      <c r="V120" s="159"/>
      <c r="W120" s="160"/>
    </row>
    <row r="121" spans="1:23" ht="20.100000000000001" customHeight="1" x14ac:dyDescent="0.15">
      <c r="A121" s="151"/>
      <c r="B121" s="139"/>
      <c r="C121" s="167"/>
      <c r="D121" s="159"/>
      <c r="E121" s="159"/>
      <c r="F121" s="159"/>
      <c r="G121" s="159"/>
      <c r="H121" s="159"/>
      <c r="I121" s="166"/>
      <c r="J121" s="164" t="s">
        <v>83</v>
      </c>
      <c r="K121" s="165"/>
      <c r="L121" s="165"/>
      <c r="M121" s="165"/>
      <c r="N121" s="165"/>
      <c r="O121" s="165"/>
      <c r="P121" s="165"/>
      <c r="Q121" s="165"/>
      <c r="R121" s="165"/>
      <c r="S121" s="165"/>
      <c r="T121" s="165"/>
      <c r="U121" s="165"/>
      <c r="V121" s="165"/>
      <c r="W121" s="160"/>
    </row>
    <row r="122" spans="1:23" ht="20.100000000000001" customHeight="1" x14ac:dyDescent="0.15">
      <c r="A122" s="151"/>
      <c r="B122" s="139"/>
      <c r="C122" s="161"/>
      <c r="D122" s="162">
        <v>6</v>
      </c>
      <c r="E122" s="134" t="s">
        <v>9</v>
      </c>
      <c r="I122" s="87"/>
      <c r="J122" s="87"/>
      <c r="K122" s="87"/>
      <c r="L122" s="87"/>
      <c r="M122" s="87"/>
      <c r="N122" s="87"/>
      <c r="O122" s="87"/>
      <c r="P122" s="87"/>
      <c r="Q122" s="87"/>
      <c r="R122" s="87"/>
      <c r="S122" s="87"/>
      <c r="T122" s="87"/>
      <c r="U122" s="87"/>
      <c r="V122" s="87"/>
      <c r="W122" s="160"/>
    </row>
    <row r="123" spans="1:23" ht="20.100000000000001" customHeight="1" x14ac:dyDescent="0.15">
      <c r="A123" s="151"/>
      <c r="B123" s="139"/>
      <c r="C123" s="167"/>
      <c r="D123" s="159"/>
      <c r="E123" s="159"/>
      <c r="F123" s="159"/>
      <c r="G123" s="159"/>
      <c r="H123" s="159"/>
      <c r="I123" s="163"/>
      <c r="J123" s="169" t="s">
        <v>13</v>
      </c>
      <c r="K123" s="165"/>
      <c r="L123" s="165"/>
      <c r="M123" s="165"/>
      <c r="N123" s="165"/>
      <c r="O123" s="165"/>
      <c r="P123" s="165"/>
      <c r="Q123" s="165"/>
      <c r="R123" s="165"/>
      <c r="S123" s="165"/>
      <c r="T123" s="165"/>
      <c r="U123" s="165"/>
      <c r="V123" s="165"/>
      <c r="W123" s="160"/>
    </row>
    <row r="124" spans="1:23" ht="15.75" customHeight="1" x14ac:dyDescent="0.15">
      <c r="A124" s="151"/>
      <c r="B124" s="139"/>
      <c r="C124" s="171"/>
      <c r="D124" s="172"/>
      <c r="E124" s="172"/>
      <c r="F124" s="172"/>
      <c r="G124" s="172"/>
      <c r="H124" s="172"/>
      <c r="I124" s="173"/>
      <c r="J124" s="173"/>
      <c r="K124" s="173"/>
      <c r="L124" s="173"/>
      <c r="M124" s="173"/>
      <c r="N124" s="173"/>
      <c r="O124" s="173"/>
      <c r="P124" s="173"/>
      <c r="Q124" s="173"/>
      <c r="R124" s="173"/>
      <c r="S124" s="173"/>
      <c r="T124" s="173"/>
      <c r="U124" s="173"/>
      <c r="V124" s="173"/>
      <c r="W124" s="174"/>
    </row>
    <row r="125" spans="1:23" ht="15.75" customHeight="1" x14ac:dyDescent="0.15">
      <c r="A125" s="151"/>
      <c r="B125" s="139"/>
      <c r="C125" s="159"/>
      <c r="D125" s="159"/>
      <c r="E125" s="159"/>
      <c r="F125" s="159"/>
      <c r="G125" s="159"/>
      <c r="H125" s="159"/>
      <c r="I125" s="165"/>
      <c r="J125" s="165"/>
      <c r="K125" s="165"/>
      <c r="L125" s="165"/>
      <c r="M125" s="165"/>
      <c r="N125" s="165"/>
      <c r="O125" s="165"/>
      <c r="P125" s="165"/>
      <c r="Q125" s="165"/>
      <c r="R125" s="165"/>
      <c r="S125" s="165"/>
      <c r="T125" s="165"/>
      <c r="U125" s="165"/>
      <c r="V125" s="165"/>
      <c r="W125" s="159"/>
    </row>
    <row r="126" spans="1:23" ht="15.75" hidden="1" customHeight="1" x14ac:dyDescent="0.15">
      <c r="A126" s="151"/>
      <c r="B126" s="139"/>
      <c r="C126" s="159"/>
      <c r="D126" s="159"/>
      <c r="E126" s="159"/>
      <c r="F126" s="159"/>
      <c r="G126" s="159"/>
      <c r="H126" s="159"/>
      <c r="I126" s="165"/>
      <c r="J126" s="165"/>
      <c r="K126" s="165"/>
      <c r="L126" s="165"/>
      <c r="M126" s="165"/>
      <c r="N126" s="165"/>
      <c r="O126" s="165"/>
      <c r="P126" s="165"/>
      <c r="Q126" s="165"/>
      <c r="R126" s="165"/>
      <c r="S126" s="165"/>
      <c r="T126" s="165"/>
      <c r="U126" s="165"/>
      <c r="V126" s="165"/>
      <c r="W126" s="159"/>
    </row>
    <row r="127" spans="1:23" ht="15.75" hidden="1" customHeight="1" x14ac:dyDescent="0.15">
      <c r="A127" s="151"/>
      <c r="B127" s="139"/>
      <c r="C127" s="159"/>
      <c r="D127" s="159"/>
      <c r="E127" s="159"/>
      <c r="F127" s="159"/>
      <c r="G127" s="159"/>
      <c r="H127" s="159"/>
      <c r="I127" s="165"/>
      <c r="J127" s="165"/>
      <c r="K127" s="165"/>
      <c r="L127" s="165"/>
      <c r="M127" s="165"/>
      <c r="N127" s="165"/>
      <c r="O127" s="165"/>
      <c r="P127" s="165"/>
      <c r="Q127" s="165"/>
      <c r="R127" s="165"/>
      <c r="S127" s="165"/>
      <c r="T127" s="165"/>
      <c r="U127" s="165"/>
      <c r="V127" s="165"/>
      <c r="W127" s="159"/>
    </row>
    <row r="128" spans="1:23" ht="15.75" hidden="1" customHeight="1" x14ac:dyDescent="0.15">
      <c r="A128" s="151"/>
      <c r="B128" s="139"/>
      <c r="C128" s="159"/>
      <c r="D128" s="159"/>
      <c r="E128" s="159"/>
      <c r="F128" s="159"/>
      <c r="G128" s="159"/>
      <c r="H128" s="159"/>
      <c r="I128" s="165"/>
      <c r="J128" s="165"/>
      <c r="K128" s="165"/>
      <c r="L128" s="165"/>
      <c r="M128" s="165"/>
      <c r="N128" s="165"/>
      <c r="O128" s="165"/>
      <c r="P128" s="165"/>
      <c r="Q128" s="165"/>
      <c r="R128" s="165"/>
      <c r="S128" s="165"/>
      <c r="T128" s="165"/>
      <c r="U128" s="165"/>
      <c r="V128" s="165"/>
      <c r="W128" s="159"/>
    </row>
    <row r="129" spans="1:23" ht="15.75" hidden="1" customHeight="1" x14ac:dyDescent="0.15">
      <c r="A129" s="151"/>
      <c r="B129" s="139"/>
      <c r="C129" s="159"/>
      <c r="D129" s="159"/>
      <c r="E129" s="159"/>
      <c r="F129" s="159"/>
      <c r="G129" s="159"/>
      <c r="H129" s="159"/>
      <c r="I129" s="165"/>
      <c r="J129" s="165"/>
      <c r="K129" s="165"/>
      <c r="L129" s="165"/>
      <c r="M129" s="165"/>
      <c r="N129" s="165"/>
      <c r="O129" s="165"/>
      <c r="P129" s="165"/>
      <c r="Q129" s="165"/>
      <c r="R129" s="165"/>
      <c r="S129" s="165"/>
      <c r="T129" s="165"/>
      <c r="U129" s="165"/>
      <c r="V129" s="165"/>
      <c r="W129" s="159"/>
    </row>
    <row r="130" spans="1:23" ht="15.75" hidden="1" customHeight="1" x14ac:dyDescent="0.15">
      <c r="A130" s="151"/>
      <c r="B130" s="139"/>
      <c r="C130" s="159"/>
      <c r="D130" s="159"/>
      <c r="E130" s="159"/>
      <c r="F130" s="159"/>
      <c r="G130" s="159"/>
      <c r="H130" s="159"/>
      <c r="I130" s="165"/>
      <c r="J130" s="165"/>
      <c r="K130" s="165"/>
      <c r="L130" s="165"/>
      <c r="M130" s="165"/>
      <c r="N130" s="165"/>
      <c r="O130" s="165"/>
      <c r="P130" s="165"/>
      <c r="Q130" s="165"/>
      <c r="R130" s="165"/>
      <c r="S130" s="165"/>
      <c r="T130" s="165"/>
      <c r="U130" s="165"/>
      <c r="V130" s="165"/>
      <c r="W130" s="159"/>
    </row>
    <row r="131" spans="1:23" ht="15.75" hidden="1" customHeight="1" x14ac:dyDescent="0.15">
      <c r="A131" s="151"/>
      <c r="B131" s="139"/>
      <c r="C131" s="159"/>
      <c r="D131" s="159"/>
      <c r="E131" s="159"/>
      <c r="F131" s="159"/>
      <c r="G131" s="159"/>
      <c r="H131" s="159"/>
      <c r="I131" s="165"/>
      <c r="J131" s="165"/>
      <c r="K131" s="165"/>
      <c r="L131" s="165"/>
      <c r="M131" s="165"/>
      <c r="N131" s="165"/>
      <c r="O131" s="165"/>
      <c r="P131" s="165"/>
      <c r="Q131" s="165"/>
      <c r="R131" s="165"/>
      <c r="S131" s="165"/>
      <c r="T131" s="165"/>
      <c r="U131" s="165"/>
      <c r="V131" s="165"/>
      <c r="W131" s="159"/>
    </row>
    <row r="132" spans="1:23" ht="15.75" hidden="1" customHeight="1" x14ac:dyDescent="0.15">
      <c r="A132" s="151"/>
      <c r="B132" s="139"/>
      <c r="C132" s="159"/>
      <c r="D132" s="159"/>
      <c r="E132" s="159"/>
      <c r="F132" s="159"/>
      <c r="G132" s="159"/>
      <c r="H132" s="159"/>
      <c r="I132" s="165"/>
      <c r="J132" s="165"/>
      <c r="K132" s="165"/>
      <c r="L132" s="165"/>
      <c r="M132" s="165"/>
      <c r="N132" s="165"/>
      <c r="O132" s="165"/>
      <c r="P132" s="165"/>
      <c r="Q132" s="165"/>
      <c r="R132" s="165"/>
      <c r="S132" s="165"/>
      <c r="T132" s="165"/>
      <c r="U132" s="165"/>
      <c r="V132" s="165"/>
      <c r="W132" s="159"/>
    </row>
    <row r="133" spans="1:23" ht="15.75" hidden="1" customHeight="1" x14ac:dyDescent="0.15">
      <c r="A133" s="151"/>
      <c r="B133" s="139"/>
      <c r="C133" s="159"/>
      <c r="D133" s="159"/>
      <c r="E133" s="159"/>
      <c r="F133" s="159"/>
      <c r="G133" s="159"/>
      <c r="H133" s="159"/>
      <c r="I133" s="165"/>
      <c r="J133" s="165"/>
      <c r="K133" s="165"/>
      <c r="L133" s="165"/>
      <c r="M133" s="165"/>
      <c r="N133" s="165"/>
      <c r="O133" s="165"/>
      <c r="P133" s="165"/>
      <c r="Q133" s="165"/>
      <c r="R133" s="165"/>
      <c r="S133" s="165"/>
      <c r="T133" s="165"/>
      <c r="U133" s="165"/>
      <c r="V133" s="165"/>
      <c r="W133" s="159"/>
    </row>
    <row r="134" spans="1:23" ht="15.75" hidden="1" customHeight="1" x14ac:dyDescent="0.15">
      <c r="A134" s="151"/>
      <c r="B134" s="139"/>
      <c r="C134" s="159"/>
      <c r="D134" s="159"/>
      <c r="E134" s="159"/>
      <c r="F134" s="159"/>
      <c r="G134" s="159"/>
      <c r="H134" s="159"/>
      <c r="I134" s="165"/>
      <c r="J134" s="165"/>
      <c r="K134" s="165"/>
      <c r="L134" s="165"/>
      <c r="M134" s="165"/>
      <c r="N134" s="165"/>
      <c r="O134" s="165"/>
      <c r="P134" s="165"/>
      <c r="Q134" s="165"/>
      <c r="R134" s="165"/>
      <c r="S134" s="165"/>
      <c r="T134" s="165"/>
      <c r="U134" s="165"/>
      <c r="V134" s="165"/>
      <c r="W134" s="159"/>
    </row>
    <row r="135" spans="1:23" ht="15.75" hidden="1" customHeight="1" x14ac:dyDescent="0.15">
      <c r="A135" s="151"/>
      <c r="B135" s="139"/>
      <c r="C135" s="159"/>
      <c r="D135" s="159"/>
      <c r="E135" s="159"/>
      <c r="F135" s="159"/>
      <c r="G135" s="159"/>
      <c r="H135" s="159"/>
      <c r="I135" s="165"/>
      <c r="J135" s="165"/>
      <c r="K135" s="165"/>
      <c r="L135" s="165"/>
      <c r="M135" s="165"/>
      <c r="N135" s="165"/>
      <c r="O135" s="165"/>
      <c r="P135" s="165"/>
      <c r="Q135" s="165"/>
      <c r="R135" s="165"/>
      <c r="S135" s="165"/>
      <c r="T135" s="165"/>
      <c r="U135" s="165"/>
      <c r="V135" s="165"/>
      <c r="W135" s="159"/>
    </row>
    <row r="136" spans="1:23" ht="15.75" hidden="1" customHeight="1" x14ac:dyDescent="0.15">
      <c r="A136" s="151"/>
      <c r="B136" s="139"/>
      <c r="C136" s="159"/>
      <c r="D136" s="159"/>
      <c r="E136" s="159"/>
      <c r="F136" s="159"/>
      <c r="G136" s="159"/>
      <c r="H136" s="159"/>
      <c r="I136" s="165"/>
      <c r="J136" s="165"/>
      <c r="K136" s="165"/>
      <c r="L136" s="165"/>
      <c r="M136" s="165"/>
      <c r="N136" s="165"/>
      <c r="O136" s="165"/>
      <c r="P136" s="165"/>
      <c r="Q136" s="165"/>
      <c r="R136" s="165"/>
      <c r="S136" s="165"/>
      <c r="T136" s="165"/>
      <c r="U136" s="165"/>
      <c r="V136" s="165"/>
      <c r="W136" s="159"/>
    </row>
    <row r="137" spans="1:23" ht="15.75" hidden="1" customHeight="1" x14ac:dyDescent="0.15">
      <c r="A137" s="151"/>
      <c r="B137" s="139"/>
      <c r="C137" s="159"/>
      <c r="D137" s="159"/>
      <c r="E137" s="159"/>
      <c r="F137" s="159"/>
      <c r="G137" s="159"/>
      <c r="H137" s="159"/>
      <c r="I137" s="165"/>
      <c r="J137" s="165"/>
      <c r="K137" s="165"/>
      <c r="L137" s="165"/>
      <c r="M137" s="165"/>
      <c r="N137" s="165"/>
      <c r="O137" s="165"/>
      <c r="P137" s="165"/>
      <c r="Q137" s="165"/>
      <c r="R137" s="165"/>
      <c r="S137" s="165"/>
      <c r="T137" s="165"/>
      <c r="U137" s="165"/>
      <c r="V137" s="165"/>
      <c r="W137" s="159"/>
    </row>
    <row r="138" spans="1:23" ht="15.75" hidden="1" customHeight="1" x14ac:dyDescent="0.15">
      <c r="A138" s="151"/>
      <c r="B138" s="139"/>
      <c r="C138" s="159"/>
      <c r="D138" s="159"/>
      <c r="E138" s="159"/>
      <c r="F138" s="159"/>
      <c r="G138" s="159"/>
      <c r="H138" s="159"/>
      <c r="I138" s="165"/>
      <c r="J138" s="165"/>
      <c r="K138" s="165"/>
      <c r="L138" s="165"/>
      <c r="M138" s="165"/>
      <c r="N138" s="165"/>
      <c r="O138" s="165"/>
      <c r="P138" s="165"/>
      <c r="Q138" s="165"/>
      <c r="R138" s="165"/>
      <c r="S138" s="165"/>
      <c r="T138" s="165"/>
      <c r="U138" s="165"/>
      <c r="V138" s="165"/>
      <c r="W138" s="159"/>
    </row>
    <row r="139" spans="1:23" ht="15.75" hidden="1" customHeight="1" x14ac:dyDescent="0.15">
      <c r="A139" s="151"/>
      <c r="B139" s="139"/>
      <c r="C139" s="159"/>
      <c r="D139" s="159"/>
      <c r="E139" s="159"/>
      <c r="F139" s="159"/>
      <c r="G139" s="159"/>
      <c r="H139" s="159"/>
      <c r="I139" s="165"/>
      <c r="J139" s="165"/>
      <c r="K139" s="165"/>
      <c r="L139" s="165"/>
      <c r="M139" s="165"/>
      <c r="N139" s="165"/>
      <c r="O139" s="165"/>
      <c r="P139" s="165"/>
      <c r="Q139" s="165"/>
      <c r="R139" s="165"/>
      <c r="S139" s="165"/>
      <c r="T139" s="165"/>
      <c r="U139" s="165"/>
      <c r="V139" s="165"/>
      <c r="W139" s="159"/>
    </row>
    <row r="140" spans="1:23" ht="15.75" hidden="1" customHeight="1" x14ac:dyDescent="0.15">
      <c r="A140" s="151"/>
      <c r="B140" s="139"/>
      <c r="C140" s="159"/>
      <c r="D140" s="159"/>
      <c r="E140" s="159"/>
      <c r="F140" s="159"/>
      <c r="G140" s="159"/>
      <c r="H140" s="159"/>
      <c r="I140" s="165"/>
      <c r="J140" s="165"/>
      <c r="K140" s="165"/>
      <c r="L140" s="165"/>
      <c r="M140" s="165"/>
      <c r="N140" s="165"/>
      <c r="O140" s="165"/>
      <c r="P140" s="165"/>
      <c r="Q140" s="165"/>
      <c r="R140" s="165"/>
      <c r="S140" s="165"/>
      <c r="T140" s="165"/>
      <c r="U140" s="165"/>
      <c r="V140" s="165"/>
      <c r="W140" s="159"/>
    </row>
    <row r="141" spans="1:23" ht="15.75" hidden="1" customHeight="1" x14ac:dyDescent="0.15">
      <c r="A141" s="151"/>
      <c r="B141" s="139"/>
      <c r="C141" s="159"/>
      <c r="D141" s="159"/>
      <c r="E141" s="159"/>
      <c r="F141" s="159"/>
      <c r="G141" s="159"/>
      <c r="H141" s="159"/>
      <c r="I141" s="165"/>
      <c r="J141" s="165"/>
      <c r="K141" s="165"/>
      <c r="L141" s="165"/>
      <c r="M141" s="165"/>
      <c r="N141" s="165"/>
      <c r="O141" s="165"/>
      <c r="P141" s="165"/>
      <c r="Q141" s="165"/>
      <c r="R141" s="165"/>
      <c r="S141" s="165"/>
      <c r="T141" s="165"/>
      <c r="U141" s="165"/>
      <c r="V141" s="165"/>
      <c r="W141" s="159"/>
    </row>
    <row r="142" spans="1:23" ht="15.75" hidden="1" customHeight="1" x14ac:dyDescent="0.15">
      <c r="A142" s="151"/>
      <c r="B142" s="139"/>
      <c r="C142" s="159"/>
      <c r="D142" s="159"/>
      <c r="E142" s="159"/>
      <c r="F142" s="159"/>
      <c r="G142" s="159"/>
      <c r="H142" s="159"/>
      <c r="I142" s="165"/>
      <c r="J142" s="165"/>
      <c r="K142" s="165"/>
      <c r="L142" s="165"/>
      <c r="M142" s="165"/>
      <c r="N142" s="165"/>
      <c r="O142" s="165"/>
      <c r="P142" s="165"/>
      <c r="Q142" s="165"/>
      <c r="R142" s="165"/>
      <c r="S142" s="165"/>
      <c r="T142" s="165"/>
      <c r="U142" s="165"/>
      <c r="V142" s="165"/>
      <c r="W142" s="159"/>
    </row>
    <row r="143" spans="1:23" ht="15.75" hidden="1" customHeight="1" x14ac:dyDescent="0.15">
      <c r="A143" s="151"/>
      <c r="B143" s="139"/>
      <c r="C143" s="159"/>
      <c r="D143" s="159"/>
      <c r="E143" s="159"/>
      <c r="F143" s="159"/>
      <c r="G143" s="159"/>
      <c r="H143" s="159"/>
      <c r="I143" s="165"/>
      <c r="J143" s="165"/>
      <c r="K143" s="165"/>
      <c r="L143" s="165"/>
      <c r="M143" s="165"/>
      <c r="N143" s="165"/>
      <c r="O143" s="165"/>
      <c r="P143" s="165"/>
      <c r="Q143" s="165"/>
      <c r="R143" s="165"/>
      <c r="S143" s="165"/>
      <c r="T143" s="165"/>
      <c r="U143" s="165"/>
      <c r="V143" s="165"/>
      <c r="W143" s="159"/>
    </row>
    <row r="144" spans="1:23" ht="15.75" hidden="1" customHeight="1" x14ac:dyDescent="0.15">
      <c r="A144" s="151"/>
      <c r="B144" s="139"/>
      <c r="C144" s="159"/>
      <c r="D144" s="159"/>
      <c r="E144" s="159"/>
      <c r="F144" s="159"/>
      <c r="G144" s="159"/>
      <c r="H144" s="159"/>
      <c r="I144" s="165"/>
      <c r="J144" s="165"/>
      <c r="K144" s="165"/>
      <c r="L144" s="165"/>
      <c r="M144" s="165"/>
      <c r="N144" s="165"/>
      <c r="O144" s="165"/>
      <c r="P144" s="165"/>
      <c r="Q144" s="165"/>
      <c r="R144" s="165"/>
      <c r="S144" s="165"/>
      <c r="T144" s="165"/>
      <c r="U144" s="165"/>
      <c r="V144" s="165"/>
      <c r="W144" s="159"/>
    </row>
    <row r="145" spans="1:23" ht="15" customHeight="1" x14ac:dyDescent="0.15">
      <c r="A145" s="151"/>
      <c r="B145" s="139"/>
      <c r="C145" s="159"/>
      <c r="D145" s="159"/>
      <c r="E145" s="159"/>
      <c r="F145" s="159"/>
      <c r="G145" s="159"/>
      <c r="H145" s="159"/>
      <c r="I145" s="165"/>
      <c r="J145" s="165"/>
      <c r="K145" s="165"/>
      <c r="L145" s="165"/>
      <c r="M145" s="165"/>
      <c r="N145" s="165"/>
      <c r="O145" s="165"/>
      <c r="P145" s="165"/>
      <c r="Q145" s="165"/>
      <c r="R145" s="165"/>
      <c r="S145" s="165"/>
      <c r="T145" s="165"/>
      <c r="U145" s="165"/>
      <c r="V145" s="165"/>
      <c r="W145" s="159"/>
    </row>
    <row r="146" spans="1:23" ht="20.100000000000001" customHeight="1" x14ac:dyDescent="0.15">
      <c r="A146" s="151"/>
      <c r="B146" s="139"/>
      <c r="C146" s="175" t="s">
        <v>29</v>
      </c>
      <c r="D146" s="176"/>
      <c r="E146" s="176"/>
      <c r="F146" s="176"/>
      <c r="G146" s="176"/>
      <c r="H146" s="177"/>
    </row>
    <row r="147" spans="1:23" ht="15.75" customHeight="1" x14ac:dyDescent="0.15">
      <c r="A147" s="151"/>
      <c r="B147" s="139"/>
      <c r="C147" s="155"/>
      <c r="D147" s="156"/>
      <c r="E147" s="156"/>
      <c r="F147" s="156"/>
      <c r="G147" s="156"/>
      <c r="H147" s="156"/>
      <c r="I147" s="157"/>
      <c r="J147" s="157"/>
      <c r="K147" s="157"/>
      <c r="L147" s="157"/>
      <c r="M147" s="157"/>
      <c r="N147" s="157"/>
      <c r="O147" s="157"/>
      <c r="P147" s="157"/>
      <c r="Q147" s="157"/>
      <c r="R147" s="157"/>
      <c r="S147" s="157"/>
      <c r="T147" s="157"/>
      <c r="U147" s="157"/>
      <c r="V147" s="157"/>
      <c r="W147" s="158"/>
    </row>
    <row r="148" spans="1:23" ht="20.100000000000001" customHeight="1" x14ac:dyDescent="0.15">
      <c r="A148" s="139"/>
      <c r="B148" s="139"/>
      <c r="C148" s="155"/>
      <c r="D148" s="189" t="s">
        <v>89</v>
      </c>
      <c r="E148" s="178"/>
      <c r="F148" s="178"/>
      <c r="G148" s="178"/>
      <c r="H148" s="178"/>
      <c r="I148" s="178"/>
      <c r="J148" s="178"/>
      <c r="K148" s="178"/>
      <c r="L148" s="178"/>
      <c r="M148" s="178"/>
      <c r="N148" s="178"/>
      <c r="O148" s="178"/>
      <c r="P148" s="178"/>
      <c r="Q148" s="178"/>
      <c r="R148" s="178"/>
      <c r="S148" s="178"/>
      <c r="T148" s="178"/>
      <c r="U148" s="178"/>
      <c r="V148" s="178"/>
      <c r="W148" s="170"/>
    </row>
    <row r="149" spans="1:23" ht="20.100000000000001" customHeight="1" x14ac:dyDescent="0.15">
      <c r="A149" s="139">
        <f>IF(AND(I149&lt;&gt;"しない", I149&lt;&gt;"する"), 1001, 0)</f>
        <v>0</v>
      </c>
      <c r="B149" s="139"/>
      <c r="C149" s="155"/>
      <c r="D149" s="162">
        <v>1</v>
      </c>
      <c r="E149" s="159" t="s">
        <v>90</v>
      </c>
      <c r="F149" s="159"/>
      <c r="G149" s="159"/>
      <c r="H149" s="159"/>
      <c r="I149" s="87" t="s">
        <v>87</v>
      </c>
      <c r="J149" s="130"/>
      <c r="K149" s="130"/>
      <c r="L149" s="130"/>
      <c r="M149" s="130"/>
      <c r="N149" s="159"/>
      <c r="O149" s="159"/>
      <c r="P149" s="159"/>
      <c r="Q149" s="159"/>
      <c r="R149" s="159"/>
      <c r="S149" s="159"/>
      <c r="T149" s="159"/>
      <c r="W149" s="170"/>
    </row>
    <row r="150" spans="1:23" ht="20.100000000000001" customHeight="1" x14ac:dyDescent="0.15">
      <c r="A150" s="139"/>
      <c r="B150" s="139"/>
      <c r="C150" s="155"/>
      <c r="D150" s="159"/>
      <c r="E150" s="159"/>
      <c r="F150" s="159"/>
      <c r="G150" s="159"/>
      <c r="H150" s="159"/>
      <c r="I150" s="166"/>
      <c r="J150" s="164" t="s">
        <v>86</v>
      </c>
      <c r="K150" s="190"/>
      <c r="L150" s="190"/>
      <c r="M150" s="190"/>
      <c r="N150" s="190"/>
      <c r="O150" s="190"/>
      <c r="P150" s="190"/>
      <c r="Q150" s="190"/>
      <c r="R150" s="190"/>
      <c r="S150" s="190"/>
      <c r="T150" s="190"/>
      <c r="U150" s="190"/>
      <c r="V150" s="190"/>
      <c r="W150" s="170"/>
    </row>
    <row r="151" spans="1:23" ht="20.100000000000001" customHeight="1" x14ac:dyDescent="0.15">
      <c r="A151" s="151">
        <f>IF(AND($I149="する",ISBLANK($I151)), 1001, 0)</f>
        <v>0</v>
      </c>
      <c r="B151" s="139"/>
      <c r="C151" s="161"/>
      <c r="D151" s="162">
        <v>2</v>
      </c>
      <c r="E151" s="134" t="s">
        <v>0</v>
      </c>
      <c r="I151" s="101"/>
      <c r="J151" s="102"/>
      <c r="K151" s="102"/>
      <c r="L151" s="102"/>
      <c r="M151" s="102"/>
      <c r="N151" s="159"/>
      <c r="O151" s="159"/>
      <c r="P151" s="159"/>
      <c r="Q151" s="159"/>
      <c r="R151" s="159"/>
      <c r="S151" s="159"/>
      <c r="T151" s="159"/>
      <c r="U151" s="159"/>
      <c r="V151" s="159"/>
      <c r="W151" s="160"/>
    </row>
    <row r="152" spans="1:23" ht="20.100000000000001" customHeight="1" x14ac:dyDescent="0.15">
      <c r="A152" s="151"/>
      <c r="B152" s="139"/>
      <c r="C152" s="161"/>
      <c r="D152" s="162"/>
      <c r="E152" s="159"/>
      <c r="F152" s="159"/>
      <c r="G152" s="159"/>
      <c r="H152" s="159"/>
      <c r="I152" s="163"/>
      <c r="J152" s="164" t="s">
        <v>130</v>
      </c>
      <c r="K152" s="165"/>
      <c r="L152" s="165"/>
      <c r="M152" s="165"/>
      <c r="N152" s="165"/>
      <c r="O152" s="165"/>
      <c r="P152" s="165"/>
      <c r="Q152" s="165"/>
      <c r="R152" s="165"/>
      <c r="S152" s="165"/>
      <c r="T152" s="165"/>
      <c r="U152" s="165"/>
      <c r="V152" s="165"/>
      <c r="W152" s="160"/>
    </row>
    <row r="153" spans="1:23" ht="20.100000000000001" customHeight="1" x14ac:dyDescent="0.15">
      <c r="A153" s="151">
        <f>IF(AND($I149="する",ISBLANK($I153)), 1001, 0)</f>
        <v>0</v>
      </c>
      <c r="B153" s="139"/>
      <c r="C153" s="161"/>
      <c r="D153" s="162">
        <v>3</v>
      </c>
      <c r="E153" s="134" t="s">
        <v>1</v>
      </c>
      <c r="I153" s="104"/>
      <c r="J153" s="104"/>
      <c r="K153" s="104"/>
      <c r="L153" s="104"/>
      <c r="M153" s="104"/>
      <c r="N153" s="104"/>
      <c r="O153" s="104"/>
      <c r="P153" s="104"/>
      <c r="Q153" s="104"/>
      <c r="R153" s="104"/>
      <c r="S153" s="104"/>
      <c r="T153" s="104"/>
      <c r="U153" s="104"/>
      <c r="V153" s="104"/>
      <c r="W153" s="160"/>
    </row>
    <row r="154" spans="1:23" ht="20.100000000000001" customHeight="1" x14ac:dyDescent="0.15">
      <c r="A154" s="151"/>
      <c r="B154" s="139"/>
      <c r="C154" s="161"/>
      <c r="D154" s="162"/>
      <c r="E154" s="159"/>
      <c r="F154" s="159"/>
      <c r="G154" s="159"/>
      <c r="H154" s="159"/>
      <c r="I154" s="166"/>
      <c r="J154" s="164" t="s">
        <v>12</v>
      </c>
      <c r="K154" s="165"/>
      <c r="L154" s="165"/>
      <c r="M154" s="165"/>
      <c r="N154" s="165"/>
      <c r="O154" s="165"/>
      <c r="P154" s="165"/>
      <c r="Q154" s="165"/>
      <c r="R154" s="165"/>
      <c r="S154" s="165"/>
      <c r="T154" s="165"/>
      <c r="U154" s="165"/>
      <c r="V154" s="165"/>
      <c r="W154" s="160"/>
    </row>
    <row r="155" spans="1:23" ht="20.100000000000001" customHeight="1" x14ac:dyDescent="0.15">
      <c r="A155" s="151"/>
      <c r="B155" s="139"/>
      <c r="C155" s="161"/>
      <c r="D155" s="162">
        <v>4</v>
      </c>
      <c r="E155" s="134" t="s">
        <v>30</v>
      </c>
      <c r="I155" s="87"/>
      <c r="J155" s="87"/>
      <c r="K155" s="87"/>
      <c r="L155" s="87"/>
      <c r="M155" s="87"/>
      <c r="N155" s="87"/>
      <c r="O155" s="87"/>
      <c r="P155" s="87"/>
      <c r="Q155" s="87"/>
      <c r="R155" s="87"/>
      <c r="S155" s="87"/>
      <c r="T155" s="87"/>
      <c r="U155" s="87"/>
      <c r="V155" s="87"/>
      <c r="W155" s="160"/>
    </row>
    <row r="156" spans="1:23" ht="20.100000000000001" customHeight="1" x14ac:dyDescent="0.15">
      <c r="A156" s="151"/>
      <c r="B156" s="139"/>
      <c r="C156" s="161"/>
      <c r="D156" s="162"/>
      <c r="E156" s="159"/>
      <c r="F156" s="159"/>
      <c r="G156" s="159"/>
      <c r="H156" s="159"/>
      <c r="I156" s="163"/>
      <c r="J156" s="164" t="s">
        <v>10</v>
      </c>
      <c r="K156" s="165"/>
      <c r="L156" s="165"/>
      <c r="M156" s="165"/>
      <c r="N156" s="165"/>
      <c r="O156" s="165"/>
      <c r="P156" s="165"/>
      <c r="Q156" s="165"/>
      <c r="R156" s="165"/>
      <c r="S156" s="165"/>
      <c r="T156" s="165"/>
      <c r="U156" s="165"/>
      <c r="V156" s="165"/>
      <c r="W156" s="160"/>
    </row>
    <row r="157" spans="1:23" ht="20.100000000000001" customHeight="1" x14ac:dyDescent="0.15">
      <c r="A157" s="151">
        <f>IF(AND($I149="する",ISBLANK($I157)), 1001, 0)</f>
        <v>0</v>
      </c>
      <c r="B157" s="139"/>
      <c r="C157" s="161"/>
      <c r="D157" s="162">
        <v>5</v>
      </c>
      <c r="E157" s="134" t="s">
        <v>31</v>
      </c>
      <c r="I157" s="87"/>
      <c r="J157" s="87"/>
      <c r="K157" s="87"/>
      <c r="L157" s="87"/>
      <c r="M157" s="87"/>
      <c r="N157" s="87"/>
      <c r="O157" s="87"/>
      <c r="P157" s="87"/>
      <c r="Q157" s="87"/>
      <c r="R157" s="87"/>
      <c r="S157" s="87"/>
      <c r="T157" s="87"/>
      <c r="U157" s="87"/>
      <c r="V157" s="87"/>
      <c r="W157" s="160"/>
    </row>
    <row r="158" spans="1:23" ht="20.100000000000001" customHeight="1" x14ac:dyDescent="0.15">
      <c r="A158" s="151"/>
      <c r="B158" s="139"/>
      <c r="C158" s="167"/>
      <c r="D158" s="159"/>
      <c r="E158" s="159"/>
      <c r="F158" s="159"/>
      <c r="G158" s="159"/>
      <c r="H158" s="159"/>
      <c r="I158" s="163"/>
      <c r="J158" s="164" t="s">
        <v>11</v>
      </c>
      <c r="K158" s="165"/>
      <c r="L158" s="165"/>
      <c r="M158" s="165"/>
      <c r="N158" s="165"/>
      <c r="O158" s="165"/>
      <c r="P158" s="165"/>
      <c r="Q158" s="165"/>
      <c r="R158" s="165"/>
      <c r="S158" s="165"/>
      <c r="T158" s="165"/>
      <c r="U158" s="165"/>
      <c r="V158" s="165"/>
      <c r="W158" s="160"/>
    </row>
    <row r="159" spans="1:23" ht="20.100000000000001" customHeight="1" x14ac:dyDescent="0.15">
      <c r="A159" s="151">
        <f>IF(AND($I149="する",NOT(AND(I159&lt;&gt;"",ISNUMBER(VALUE(SUBSTITUTE(I159,"-","")))))), 1001, 0)</f>
        <v>0</v>
      </c>
      <c r="B159" s="139"/>
      <c r="C159" s="161"/>
      <c r="D159" s="162">
        <v>6</v>
      </c>
      <c r="E159" s="134" t="s">
        <v>6</v>
      </c>
      <c r="I159" s="87"/>
      <c r="J159" s="87"/>
      <c r="K159" s="87"/>
      <c r="L159" s="87"/>
      <c r="M159" s="87"/>
      <c r="N159" s="159"/>
      <c r="O159" s="159"/>
      <c r="P159" s="159"/>
      <c r="Q159" s="159"/>
      <c r="R159" s="159"/>
      <c r="S159" s="159"/>
      <c r="T159" s="159"/>
      <c r="U159" s="159"/>
      <c r="V159" s="159"/>
      <c r="W159" s="160"/>
    </row>
    <row r="160" spans="1:23" ht="20.100000000000001" customHeight="1" x14ac:dyDescent="0.15">
      <c r="A160" s="151"/>
      <c r="B160" s="139"/>
      <c r="C160" s="167"/>
      <c r="D160" s="159"/>
      <c r="E160" s="159"/>
      <c r="F160" s="159"/>
      <c r="G160" s="159"/>
      <c r="H160" s="159"/>
      <c r="I160" s="163"/>
      <c r="J160" s="164" t="s">
        <v>135</v>
      </c>
      <c r="K160" s="165"/>
      <c r="L160" s="165"/>
      <c r="M160" s="165"/>
      <c r="N160" s="165"/>
      <c r="O160" s="165"/>
      <c r="P160" s="165"/>
      <c r="Q160" s="165"/>
      <c r="R160" s="165"/>
      <c r="S160" s="165"/>
      <c r="T160" s="165"/>
      <c r="U160" s="165"/>
      <c r="V160" s="165"/>
      <c r="W160" s="160"/>
    </row>
    <row r="161" spans="1:24" ht="20.100000000000001" customHeight="1" x14ac:dyDescent="0.15">
      <c r="A161" s="151">
        <f>IF(AND($I149="する",AND(I161&lt;&gt;"",NOT(ISNUMBER(VALUE(SUBSTITUTE(I161,"-","")))))), 1002, 0)</f>
        <v>0</v>
      </c>
      <c r="B161" s="139"/>
      <c r="C161" s="161"/>
      <c r="D161" s="162">
        <v>7</v>
      </c>
      <c r="E161" s="134" t="s">
        <v>7</v>
      </c>
      <c r="I161" s="87"/>
      <c r="J161" s="87"/>
      <c r="K161" s="87"/>
      <c r="L161" s="87"/>
      <c r="M161" s="87"/>
      <c r="N161" s="159"/>
      <c r="O161" s="159"/>
      <c r="P161" s="159"/>
      <c r="Q161" s="159"/>
      <c r="R161" s="159"/>
      <c r="S161" s="159"/>
      <c r="T161" s="159"/>
      <c r="U161" s="159"/>
      <c r="V161" s="159"/>
      <c r="W161" s="160"/>
    </row>
    <row r="162" spans="1:24" ht="20.100000000000001" customHeight="1" x14ac:dyDescent="0.15">
      <c r="A162" s="151"/>
      <c r="B162" s="139"/>
      <c r="C162" s="167"/>
      <c r="D162" s="159"/>
      <c r="E162" s="159"/>
      <c r="F162" s="159"/>
      <c r="G162" s="159"/>
      <c r="H162" s="159"/>
      <c r="I162" s="163"/>
      <c r="J162" s="164" t="s">
        <v>83</v>
      </c>
      <c r="K162" s="165"/>
      <c r="L162" s="165"/>
      <c r="M162" s="165"/>
      <c r="N162" s="165"/>
      <c r="O162" s="165"/>
      <c r="P162" s="165"/>
      <c r="Q162" s="165"/>
      <c r="R162" s="165"/>
      <c r="S162" s="165"/>
      <c r="T162" s="165"/>
      <c r="U162" s="165"/>
      <c r="V162" s="165"/>
      <c r="W162" s="160"/>
    </row>
    <row r="163" spans="1:24" ht="15.75" customHeight="1" x14ac:dyDescent="0.15">
      <c r="A163" s="151"/>
      <c r="B163" s="139"/>
      <c r="C163" s="171"/>
      <c r="D163" s="172"/>
      <c r="E163" s="172"/>
      <c r="F163" s="172"/>
      <c r="G163" s="172"/>
      <c r="H163" s="172"/>
      <c r="I163" s="173"/>
      <c r="J163" s="173"/>
      <c r="K163" s="173"/>
      <c r="L163" s="173"/>
      <c r="M163" s="173"/>
      <c r="N163" s="173"/>
      <c r="O163" s="173"/>
      <c r="P163" s="173"/>
      <c r="Q163" s="173"/>
      <c r="R163" s="173"/>
      <c r="S163" s="173"/>
      <c r="T163" s="173"/>
      <c r="U163" s="173"/>
      <c r="V163" s="173"/>
      <c r="W163" s="174"/>
    </row>
    <row r="164" spans="1:24" ht="15.75" customHeight="1" x14ac:dyDescent="0.15">
      <c r="A164" s="151"/>
      <c r="B164" s="139"/>
      <c r="C164" s="159"/>
      <c r="D164" s="159"/>
      <c r="E164" s="159"/>
      <c r="F164" s="159"/>
      <c r="G164" s="159"/>
      <c r="H164" s="159"/>
      <c r="I164" s="165"/>
      <c r="J164" s="165"/>
      <c r="K164" s="165"/>
      <c r="L164" s="165"/>
      <c r="M164" s="165"/>
      <c r="N164" s="165"/>
      <c r="O164" s="165"/>
      <c r="P164" s="165"/>
      <c r="Q164" s="165"/>
      <c r="R164" s="165"/>
      <c r="S164" s="165"/>
      <c r="T164" s="165"/>
      <c r="U164" s="165"/>
      <c r="V164" s="165"/>
      <c r="W164" s="159"/>
    </row>
    <row r="165" spans="1:24" ht="15.75" customHeight="1" x14ac:dyDescent="0.15">
      <c r="A165" s="151"/>
      <c r="B165" s="139"/>
      <c r="C165" s="159"/>
      <c r="D165" s="159"/>
      <c r="E165" s="159"/>
      <c r="F165" s="159"/>
      <c r="G165" s="159"/>
      <c r="H165" s="159"/>
      <c r="I165" s="159"/>
      <c r="J165" s="165"/>
      <c r="K165" s="165"/>
      <c r="L165" s="165"/>
      <c r="M165" s="159"/>
      <c r="N165" s="159"/>
      <c r="O165" s="159"/>
      <c r="P165" s="159"/>
      <c r="Q165" s="159"/>
      <c r="R165" s="159"/>
      <c r="S165" s="159"/>
      <c r="T165" s="159"/>
      <c r="U165" s="159"/>
      <c r="V165" s="159"/>
      <c r="W165" s="159"/>
      <c r="X165" s="159"/>
    </row>
    <row r="166" spans="1:24" ht="20.100000000000001" customHeight="1" x14ac:dyDescent="0.15">
      <c r="A166" s="139"/>
      <c r="B166" s="139"/>
      <c r="C166" s="152" t="s">
        <v>192</v>
      </c>
      <c r="D166" s="153"/>
      <c r="E166" s="153"/>
      <c r="F166" s="153"/>
      <c r="G166" s="153"/>
      <c r="H166" s="154"/>
      <c r="I166" s="191"/>
      <c r="J166" s="192"/>
      <c r="U166" s="192"/>
      <c r="V166" s="192"/>
      <c r="W166" s="192"/>
    </row>
    <row r="167" spans="1:24" ht="20.100000000000001" customHeight="1" x14ac:dyDescent="0.15">
      <c r="A167" s="139"/>
      <c r="B167" s="139"/>
      <c r="C167" s="155"/>
      <c r="D167" s="156"/>
      <c r="E167" s="156"/>
      <c r="F167" s="156"/>
      <c r="G167" s="156"/>
      <c r="H167" s="156"/>
      <c r="I167" s="156"/>
      <c r="J167" s="157"/>
      <c r="K167" s="157"/>
      <c r="L167" s="157"/>
      <c r="M167" s="157"/>
      <c r="N167" s="157"/>
      <c r="O167" s="157"/>
      <c r="P167" s="157"/>
      <c r="Q167" s="157"/>
      <c r="R167" s="157"/>
      <c r="S167" s="157"/>
      <c r="T167" s="157"/>
      <c r="U167" s="159"/>
      <c r="V167" s="159"/>
      <c r="X167" s="193"/>
    </row>
    <row r="168" spans="1:24" ht="15.75" hidden="1" customHeight="1" x14ac:dyDescent="0.15">
      <c r="A168" s="139"/>
      <c r="B168" s="139"/>
      <c r="C168" s="155"/>
      <c r="D168" s="156"/>
      <c r="E168" s="156"/>
      <c r="F168" s="156"/>
      <c r="G168" s="156"/>
      <c r="H168" s="156"/>
      <c r="I168" s="156"/>
      <c r="J168" s="159"/>
      <c r="K168" s="159"/>
      <c r="L168" s="159"/>
      <c r="M168" s="159"/>
      <c r="N168" s="159"/>
      <c r="O168" s="159"/>
      <c r="P168" s="159"/>
      <c r="Q168" s="159"/>
      <c r="R168" s="159"/>
      <c r="S168" s="159"/>
      <c r="T168" s="159"/>
      <c r="U168" s="159"/>
      <c r="V168" s="160"/>
    </row>
    <row r="169" spans="1:24" ht="20.100000000000001" customHeight="1" x14ac:dyDescent="0.15">
      <c r="A169" s="139"/>
      <c r="B169" s="139"/>
      <c r="C169" s="161"/>
      <c r="D169" s="162">
        <v>1</v>
      </c>
      <c r="E169" s="134" t="s">
        <v>182</v>
      </c>
      <c r="I169" s="78"/>
      <c r="J169" s="79"/>
      <c r="K169" s="79"/>
      <c r="L169" s="79"/>
      <c r="M169" s="79"/>
      <c r="N169" s="194" t="s">
        <v>183</v>
      </c>
      <c r="O169" s="195"/>
      <c r="P169" s="159"/>
      <c r="Q169" s="159"/>
      <c r="R169" s="159"/>
      <c r="S169" s="159"/>
      <c r="T169" s="159"/>
      <c r="U169" s="159"/>
      <c r="V169" s="159"/>
      <c r="W169" s="170"/>
    </row>
    <row r="170" spans="1:24" ht="20.100000000000001" customHeight="1" x14ac:dyDescent="0.15">
      <c r="A170" s="139"/>
      <c r="B170" s="139"/>
      <c r="C170" s="161"/>
      <c r="D170" s="162"/>
      <c r="I170" s="194"/>
      <c r="J170" s="196"/>
      <c r="K170" s="196"/>
      <c r="L170" s="196"/>
      <c r="M170" s="196"/>
      <c r="N170" s="195"/>
      <c r="O170" s="195"/>
      <c r="P170" s="159"/>
      <c r="Q170" s="159"/>
      <c r="R170" s="159"/>
      <c r="S170" s="159"/>
      <c r="T170" s="159"/>
      <c r="U170" s="159"/>
      <c r="V170" s="159"/>
      <c r="W170" s="170"/>
    </row>
    <row r="171" spans="1:24" ht="20.100000000000001" customHeight="1" x14ac:dyDescent="0.15">
      <c r="A171" s="139"/>
      <c r="B171" s="139"/>
      <c r="C171" s="161"/>
      <c r="D171" s="162">
        <f>D169+1</f>
        <v>2</v>
      </c>
      <c r="E171" s="134" t="s">
        <v>185</v>
      </c>
      <c r="I171" s="78"/>
      <c r="J171" s="79"/>
      <c r="K171" s="79"/>
      <c r="L171" s="79"/>
      <c r="M171" s="79"/>
      <c r="N171" s="195" t="s">
        <v>184</v>
      </c>
      <c r="O171" s="195"/>
      <c r="P171" s="159"/>
      <c r="Q171" s="159"/>
      <c r="R171" s="159"/>
      <c r="S171" s="159"/>
      <c r="T171" s="159"/>
      <c r="U171" s="159"/>
      <c r="V171" s="159"/>
      <c r="W171" s="170"/>
    </row>
    <row r="172" spans="1:24" ht="20.100000000000001" customHeight="1" x14ac:dyDescent="0.15">
      <c r="A172" s="139"/>
      <c r="B172" s="139"/>
      <c r="C172" s="161"/>
      <c r="D172" s="162"/>
      <c r="I172" s="194"/>
      <c r="J172" s="197" t="s">
        <v>228</v>
      </c>
      <c r="K172" s="196"/>
      <c r="L172" s="196"/>
      <c r="M172" s="196"/>
      <c r="N172" s="195"/>
      <c r="O172" s="195"/>
      <c r="P172" s="159"/>
      <c r="Q172" s="159"/>
      <c r="R172" s="159"/>
      <c r="S172" s="159"/>
      <c r="T172" s="159"/>
      <c r="U172" s="159"/>
      <c r="V172" s="159"/>
      <c r="W172" s="170"/>
    </row>
    <row r="173" spans="1:24" ht="20.100000000000001" customHeight="1" x14ac:dyDescent="0.15">
      <c r="A173" s="139"/>
      <c r="B173" s="139"/>
      <c r="C173" s="161"/>
      <c r="D173" s="162">
        <f>D171+1</f>
        <v>3</v>
      </c>
      <c r="E173" s="134" t="s">
        <v>211</v>
      </c>
      <c r="I173" s="198"/>
      <c r="J173" s="199"/>
      <c r="K173" s="199"/>
      <c r="L173" s="199"/>
      <c r="M173" s="199"/>
      <c r="N173" s="195"/>
      <c r="O173" s="195"/>
      <c r="P173" s="159"/>
      <c r="Q173" s="159"/>
      <c r="R173" s="159"/>
      <c r="S173" s="159"/>
      <c r="T173" s="159"/>
      <c r="U173" s="159"/>
      <c r="V173" s="159"/>
      <c r="W173" s="170"/>
    </row>
    <row r="174" spans="1:24" ht="20.100000000000001" customHeight="1" x14ac:dyDescent="0.15">
      <c r="A174" s="139"/>
      <c r="B174" s="139"/>
      <c r="C174" s="161"/>
      <c r="D174" s="162"/>
      <c r="E174" s="200" t="s">
        <v>205</v>
      </c>
      <c r="F174" s="201"/>
      <c r="G174" s="201"/>
      <c r="H174" s="202"/>
      <c r="I174" s="90"/>
      <c r="J174" s="91"/>
      <c r="K174" s="91"/>
      <c r="L174" s="91"/>
      <c r="M174" s="92"/>
      <c r="R174" s="203"/>
      <c r="S174" s="203"/>
      <c r="T174" s="203"/>
      <c r="U174" s="203"/>
      <c r="V174" s="203"/>
      <c r="W174" s="160"/>
    </row>
    <row r="175" spans="1:24" ht="20.100000000000001" customHeight="1" x14ac:dyDescent="0.15">
      <c r="A175" s="139"/>
      <c r="B175" s="139"/>
      <c r="C175" s="161"/>
      <c r="D175" s="162"/>
      <c r="E175" s="204" t="s">
        <v>206</v>
      </c>
      <c r="F175" s="205"/>
      <c r="G175" s="205"/>
      <c r="H175" s="206"/>
      <c r="I175" s="93"/>
      <c r="J175" s="94"/>
      <c r="K175" s="94"/>
      <c r="L175" s="94"/>
      <c r="M175" s="95"/>
      <c r="R175" s="203"/>
      <c r="S175" s="203"/>
      <c r="T175" s="203"/>
      <c r="U175" s="203"/>
      <c r="V175" s="203"/>
      <c r="W175" s="160"/>
    </row>
    <row r="176" spans="1:24" ht="20.100000000000001" customHeight="1" x14ac:dyDescent="0.15">
      <c r="A176" s="139"/>
      <c r="B176" s="139"/>
      <c r="C176" s="161"/>
      <c r="D176" s="162"/>
      <c r="E176" s="204" t="s">
        <v>207</v>
      </c>
      <c r="F176" s="205"/>
      <c r="G176" s="205"/>
      <c r="H176" s="206"/>
      <c r="I176" s="93"/>
      <c r="J176" s="94"/>
      <c r="K176" s="94"/>
      <c r="L176" s="94"/>
      <c r="M176" s="95"/>
      <c r="R176" s="203"/>
      <c r="S176" s="203"/>
      <c r="T176" s="203"/>
      <c r="U176" s="203"/>
      <c r="V176" s="203"/>
      <c r="W176" s="160"/>
    </row>
    <row r="177" spans="1:23" ht="20.100000000000001" customHeight="1" x14ac:dyDescent="0.15">
      <c r="A177" s="139"/>
      <c r="B177" s="139"/>
      <c r="C177" s="161"/>
      <c r="D177" s="162"/>
      <c r="E177" s="204" t="s">
        <v>208</v>
      </c>
      <c r="F177" s="205"/>
      <c r="G177" s="205"/>
      <c r="H177" s="206"/>
      <c r="I177" s="207">
        <f>I174+I175+I176</f>
        <v>0</v>
      </c>
      <c r="J177" s="208"/>
      <c r="K177" s="208"/>
      <c r="L177" s="208"/>
      <c r="M177" s="209"/>
      <c r="R177" s="203"/>
      <c r="S177" s="203"/>
      <c r="T177" s="203"/>
      <c r="U177" s="203"/>
      <c r="V177" s="203"/>
      <c r="W177" s="160"/>
    </row>
    <row r="178" spans="1:23" ht="20.100000000000001" customHeight="1" x14ac:dyDescent="0.15">
      <c r="A178" s="139"/>
      <c r="B178" s="139"/>
      <c r="C178" s="161"/>
      <c r="D178" s="162"/>
      <c r="E178" s="210" t="s">
        <v>209</v>
      </c>
      <c r="F178" s="211"/>
      <c r="G178" s="211"/>
      <c r="H178" s="212"/>
      <c r="I178" s="96"/>
      <c r="J178" s="97"/>
      <c r="K178" s="97"/>
      <c r="L178" s="97"/>
      <c r="M178" s="98"/>
      <c r="N178" s="203"/>
      <c r="O178" s="203"/>
      <c r="P178" s="203"/>
      <c r="Q178" s="203"/>
      <c r="R178" s="203"/>
      <c r="S178" s="203"/>
      <c r="T178" s="203"/>
      <c r="U178" s="203"/>
      <c r="V178" s="203"/>
      <c r="W178" s="160"/>
    </row>
    <row r="179" spans="1:23" ht="30" customHeight="1" x14ac:dyDescent="0.15">
      <c r="A179" s="139"/>
      <c r="B179" s="139"/>
      <c r="C179" s="167"/>
      <c r="D179" s="159"/>
      <c r="E179" s="213" t="s">
        <v>210</v>
      </c>
      <c r="F179" s="213"/>
      <c r="G179" s="213"/>
      <c r="H179" s="213"/>
      <c r="I179" s="213"/>
      <c r="J179" s="213"/>
      <c r="K179" s="213"/>
      <c r="L179" s="213"/>
      <c r="M179" s="213"/>
      <c r="N179" s="214"/>
      <c r="O179" s="214"/>
      <c r="P179" s="214"/>
      <c r="Q179" s="214"/>
      <c r="R179" s="214"/>
      <c r="S179" s="214"/>
      <c r="T179" s="214"/>
      <c r="U179" s="214"/>
      <c r="V179" s="214"/>
      <c r="W179" s="160"/>
    </row>
    <row r="180" spans="1:23" ht="20.100000000000001" customHeight="1" x14ac:dyDescent="0.15">
      <c r="A180" s="139"/>
      <c r="B180" s="139"/>
      <c r="C180" s="161"/>
      <c r="D180" s="162">
        <f>D173+1</f>
        <v>4</v>
      </c>
      <c r="E180" s="134" t="s">
        <v>139</v>
      </c>
      <c r="I180" s="87"/>
      <c r="J180" s="88"/>
      <c r="K180" s="88"/>
      <c r="L180" s="88"/>
      <c r="M180" s="88"/>
      <c r="N180" s="195"/>
      <c r="O180" s="195"/>
      <c r="P180" s="159"/>
      <c r="Q180" s="159"/>
      <c r="R180" s="159"/>
      <c r="S180" s="159"/>
      <c r="T180" s="159"/>
      <c r="U180" s="159"/>
      <c r="V180" s="159"/>
      <c r="W180" s="170"/>
    </row>
    <row r="181" spans="1:23" ht="20.100000000000001" customHeight="1" x14ac:dyDescent="0.15">
      <c r="A181" s="139"/>
      <c r="B181" s="139"/>
      <c r="C181" s="155"/>
      <c r="D181" s="159"/>
      <c r="E181" s="159"/>
      <c r="F181" s="159"/>
      <c r="G181" s="159"/>
      <c r="H181" s="159"/>
      <c r="I181" s="166"/>
      <c r="J181" s="164" t="s">
        <v>86</v>
      </c>
      <c r="K181" s="190"/>
      <c r="L181" s="190"/>
      <c r="M181" s="190"/>
      <c r="N181" s="190"/>
      <c r="O181" s="190"/>
      <c r="P181" s="190"/>
      <c r="Q181" s="190"/>
      <c r="R181" s="190"/>
      <c r="S181" s="190"/>
      <c r="T181" s="190"/>
      <c r="U181" s="190"/>
      <c r="V181" s="190"/>
      <c r="W181" s="170"/>
    </row>
    <row r="182" spans="1:23" ht="19.899999999999999" customHeight="1" x14ac:dyDescent="0.15">
      <c r="A182" s="139"/>
      <c r="B182" s="139"/>
      <c r="C182" s="167"/>
      <c r="D182" s="162">
        <f>D180+1</f>
        <v>5</v>
      </c>
      <c r="E182" s="159" t="s">
        <v>141</v>
      </c>
      <c r="F182" s="159"/>
      <c r="G182" s="159"/>
      <c r="H182" s="159"/>
      <c r="I182" s="195"/>
      <c r="J182" s="195"/>
      <c r="K182" s="159"/>
      <c r="L182" s="159"/>
      <c r="M182" s="159"/>
      <c r="N182" s="159"/>
      <c r="O182" s="159"/>
      <c r="P182" s="159"/>
      <c r="Q182" s="159"/>
      <c r="R182" s="159"/>
      <c r="S182" s="159"/>
      <c r="T182" s="159"/>
      <c r="U182" s="159"/>
      <c r="V182" s="159"/>
      <c r="W182" s="170"/>
    </row>
    <row r="183" spans="1:23" ht="19.899999999999999" customHeight="1" x14ac:dyDescent="0.15">
      <c r="A183" s="139"/>
      <c r="B183" s="139"/>
      <c r="C183" s="167"/>
      <c r="D183" s="162"/>
      <c r="E183" s="189" t="str">
        <f>"("&amp; D180 &amp;")"&amp; E180 &amp;"で「難しい」を選択された方のみ入力してください。"</f>
        <v>(4)電子入札の対応で「難しい」を選択された方のみ入力してください。</v>
      </c>
      <c r="F183" s="159"/>
      <c r="G183" s="159"/>
      <c r="H183" s="159"/>
      <c r="I183" s="195"/>
      <c r="J183" s="195"/>
      <c r="K183" s="159"/>
      <c r="L183" s="159"/>
      <c r="M183" s="159"/>
      <c r="N183" s="159"/>
      <c r="O183" s="159"/>
      <c r="P183" s="159"/>
      <c r="Q183" s="159"/>
      <c r="R183" s="159"/>
      <c r="S183" s="159"/>
      <c r="T183" s="159"/>
      <c r="U183" s="159"/>
      <c r="V183" s="159"/>
      <c r="W183" s="170"/>
    </row>
    <row r="184" spans="1:23" ht="45" customHeight="1" x14ac:dyDescent="0.15">
      <c r="A184" s="139"/>
      <c r="B184" s="139"/>
      <c r="C184" s="167"/>
      <c r="D184" s="159"/>
      <c r="E184" s="89"/>
      <c r="F184" s="89"/>
      <c r="G184" s="89"/>
      <c r="H184" s="89"/>
      <c r="I184" s="89"/>
      <c r="J184" s="89"/>
      <c r="K184" s="89"/>
      <c r="L184" s="89"/>
      <c r="M184" s="89"/>
      <c r="N184" s="89"/>
      <c r="O184" s="89"/>
      <c r="P184" s="89"/>
      <c r="Q184" s="89"/>
      <c r="R184" s="89"/>
      <c r="S184" s="89"/>
      <c r="T184" s="89"/>
      <c r="U184" s="89"/>
      <c r="V184" s="89"/>
      <c r="W184" s="170"/>
    </row>
    <row r="185" spans="1:23" ht="20.100000000000001" customHeight="1" x14ac:dyDescent="0.15">
      <c r="A185" s="151"/>
      <c r="B185" s="139"/>
      <c r="C185" s="171"/>
      <c r="D185" s="172"/>
      <c r="E185" s="172"/>
      <c r="F185" s="172"/>
      <c r="G185" s="172"/>
      <c r="H185" s="172"/>
      <c r="I185" s="173"/>
      <c r="J185" s="173"/>
      <c r="K185" s="173"/>
      <c r="L185" s="173"/>
      <c r="M185" s="173"/>
      <c r="N185" s="173"/>
      <c r="O185" s="173"/>
      <c r="P185" s="173"/>
      <c r="Q185" s="173"/>
      <c r="R185" s="173"/>
      <c r="S185" s="173"/>
      <c r="T185" s="173"/>
      <c r="U185" s="173"/>
      <c r="V185" s="173"/>
      <c r="W185" s="174"/>
    </row>
    <row r="186" spans="1:23" ht="15" customHeight="1" x14ac:dyDescent="0.15">
      <c r="A186" s="151"/>
      <c r="B186" s="139"/>
      <c r="C186" s="159"/>
      <c r="D186" s="159"/>
      <c r="E186" s="159"/>
      <c r="F186" s="159"/>
      <c r="G186" s="159"/>
      <c r="H186" s="159"/>
      <c r="I186" s="165"/>
      <c r="J186" s="165"/>
      <c r="K186" s="165"/>
      <c r="L186" s="165"/>
      <c r="M186" s="165"/>
      <c r="N186" s="165"/>
      <c r="O186" s="165"/>
      <c r="P186" s="165"/>
      <c r="Q186" s="165"/>
      <c r="R186" s="165"/>
      <c r="S186" s="165"/>
      <c r="T186" s="165"/>
      <c r="U186" s="165"/>
      <c r="V186" s="165"/>
      <c r="W186" s="159"/>
    </row>
    <row r="187" spans="1:23" ht="15" customHeight="1" x14ac:dyDescent="0.15">
      <c r="A187" s="151"/>
      <c r="B187" s="139"/>
      <c r="C187" s="159"/>
      <c r="D187" s="159"/>
      <c r="E187" s="159"/>
      <c r="F187" s="159"/>
      <c r="G187" s="159"/>
      <c r="H187" s="159"/>
      <c r="I187" s="165"/>
      <c r="J187" s="165"/>
      <c r="K187" s="165"/>
      <c r="L187" s="165"/>
      <c r="M187" s="165"/>
      <c r="N187" s="165"/>
      <c r="O187" s="165"/>
      <c r="P187" s="165"/>
      <c r="Q187" s="165"/>
      <c r="R187" s="165"/>
      <c r="S187" s="165"/>
      <c r="T187" s="165"/>
      <c r="U187" s="165"/>
      <c r="V187" s="165"/>
      <c r="W187" s="159"/>
    </row>
    <row r="188" spans="1:23" ht="20.100000000000001" customHeight="1" x14ac:dyDescent="0.15">
      <c r="A188" s="151"/>
      <c r="B188" s="139"/>
      <c r="C188" s="175" t="s">
        <v>129</v>
      </c>
      <c r="D188" s="176"/>
      <c r="E188" s="176"/>
      <c r="F188" s="176"/>
      <c r="G188" s="176"/>
      <c r="H188" s="177"/>
      <c r="I188" s="191"/>
      <c r="J188" s="192"/>
    </row>
    <row r="189" spans="1:23" ht="20.100000000000001" customHeight="1" x14ac:dyDescent="0.15">
      <c r="A189" s="151"/>
      <c r="B189" s="139"/>
      <c r="C189" s="155"/>
      <c r="D189" s="156"/>
      <c r="E189" s="156"/>
      <c r="F189" s="156"/>
      <c r="G189" s="156"/>
      <c r="H189" s="156"/>
      <c r="I189" s="156"/>
      <c r="J189" s="157"/>
      <c r="K189" s="157"/>
      <c r="L189" s="157"/>
      <c r="M189" s="157"/>
      <c r="N189" s="157"/>
      <c r="O189" s="157"/>
      <c r="P189" s="157"/>
      <c r="Q189" s="157"/>
      <c r="R189" s="157"/>
      <c r="S189" s="157"/>
      <c r="T189" s="157"/>
      <c r="U189" s="157"/>
      <c r="V189" s="157"/>
      <c r="W189" s="158"/>
    </row>
    <row r="190" spans="1:23" ht="15.75" hidden="1" customHeight="1" x14ac:dyDescent="0.15">
      <c r="A190" s="151"/>
      <c r="B190" s="139"/>
      <c r="C190" s="155"/>
      <c r="D190" s="156"/>
      <c r="E190" s="156"/>
      <c r="F190" s="156"/>
      <c r="G190" s="156"/>
      <c r="H190" s="156"/>
      <c r="I190" s="156"/>
      <c r="J190" s="159"/>
      <c r="K190" s="159"/>
      <c r="L190" s="159"/>
      <c r="M190" s="159"/>
      <c r="N190" s="159"/>
      <c r="O190" s="159"/>
      <c r="P190" s="159"/>
      <c r="Q190" s="159"/>
      <c r="R190" s="159"/>
      <c r="S190" s="159"/>
      <c r="T190" s="159"/>
      <c r="U190" s="159"/>
      <c r="V190" s="159"/>
      <c r="W190" s="160"/>
    </row>
    <row r="191" spans="1:23" ht="20.100000000000001" customHeight="1" x14ac:dyDescent="0.15">
      <c r="A191" s="151">
        <f>IF(OR(OR(NOT(ISNUMBER(VALUE(P191))), TRIM(P191)="", LEN(P191)&lt;&gt;6),ISBLANK($I191)), 1001, 0)</f>
        <v>1001</v>
      </c>
      <c r="B191" s="139"/>
      <c r="C191" s="161"/>
      <c r="D191" s="162">
        <v>1</v>
      </c>
      <c r="E191" s="134" t="s">
        <v>187</v>
      </c>
      <c r="I191" s="87"/>
      <c r="J191" s="130"/>
      <c r="K191" s="130"/>
      <c r="L191" s="130"/>
      <c r="M191" s="130"/>
      <c r="N191" s="195" t="s">
        <v>84</v>
      </c>
      <c r="O191" s="215" t="s">
        <v>79</v>
      </c>
      <c r="P191" s="13"/>
      <c r="Q191" s="159" t="s">
        <v>80</v>
      </c>
      <c r="U191" s="159"/>
      <c r="V191" s="159"/>
      <c r="W191" s="160"/>
    </row>
    <row r="192" spans="1:23" ht="30" customHeight="1" x14ac:dyDescent="0.15">
      <c r="A192" s="151"/>
      <c r="B192" s="139"/>
      <c r="C192" s="167"/>
      <c r="D192" s="159"/>
      <c r="E192" s="159"/>
      <c r="F192" s="159"/>
      <c r="G192" s="159"/>
      <c r="H192" s="159"/>
      <c r="I192" s="166"/>
      <c r="J192" s="216" t="s">
        <v>216</v>
      </c>
      <c r="K192" s="217"/>
      <c r="L192" s="217"/>
      <c r="M192" s="217"/>
      <c r="N192" s="217"/>
      <c r="O192" s="217"/>
      <c r="P192" s="217"/>
      <c r="Q192" s="217"/>
      <c r="R192" s="217"/>
      <c r="S192" s="217"/>
      <c r="T192" s="217"/>
      <c r="U192" s="217"/>
      <c r="V192" s="217"/>
      <c r="W192" s="160"/>
    </row>
    <row r="193" spans="1:24" ht="20.100000000000001" customHeight="1" x14ac:dyDescent="0.15">
      <c r="A193" s="151">
        <f>IF(ISBLANK(I193), 1001, 0)</f>
        <v>1001</v>
      </c>
      <c r="B193" s="139"/>
      <c r="C193" s="161"/>
      <c r="D193" s="162">
        <v>2</v>
      </c>
      <c r="E193" s="134" t="s">
        <v>15</v>
      </c>
      <c r="I193" s="103"/>
      <c r="J193" s="87"/>
      <c r="K193" s="87"/>
      <c r="L193" s="87"/>
      <c r="M193" s="87"/>
      <c r="N193" s="159"/>
      <c r="O193" s="159"/>
      <c r="P193" s="159"/>
      <c r="Q193" s="159"/>
      <c r="R193" s="159"/>
      <c r="S193" s="159"/>
      <c r="T193" s="159"/>
      <c r="U193" s="159"/>
      <c r="V193" s="159"/>
      <c r="W193" s="160"/>
    </row>
    <row r="194" spans="1:24" ht="30" customHeight="1" x14ac:dyDescent="0.15">
      <c r="A194" s="151"/>
      <c r="B194" s="139"/>
      <c r="C194" s="167"/>
      <c r="D194" s="159"/>
      <c r="E194" s="159"/>
      <c r="F194" s="159"/>
      <c r="G194" s="159"/>
      <c r="H194" s="159"/>
      <c r="I194" s="163"/>
      <c r="J194" s="164" t="str">
        <f>日付例 &amp; "　年月日を入力してください。"</f>
        <v>例)2023/4/1、R5/4/1　年月日を入力してください。</v>
      </c>
      <c r="K194" s="165"/>
      <c r="L194" s="165"/>
      <c r="M194" s="165"/>
      <c r="N194" s="165"/>
      <c r="O194" s="165"/>
      <c r="P194" s="165"/>
      <c r="Q194" s="165"/>
      <c r="R194" s="165"/>
      <c r="S194" s="165"/>
      <c r="T194" s="165"/>
      <c r="U194" s="165"/>
      <c r="V194" s="165"/>
      <c r="W194" s="160"/>
    </row>
    <row r="195" spans="1:24" ht="19.899999999999999" customHeight="1" x14ac:dyDescent="0.15">
      <c r="A195" s="151"/>
      <c r="B195" s="139"/>
      <c r="C195" s="155"/>
      <c r="D195" s="178" t="s">
        <v>220</v>
      </c>
      <c r="E195" s="178"/>
      <c r="F195" s="178"/>
      <c r="G195" s="178"/>
      <c r="H195" s="178"/>
      <c r="I195" s="178"/>
      <c r="J195" s="178"/>
      <c r="K195" s="178"/>
      <c r="L195" s="178"/>
      <c r="M195" s="178"/>
      <c r="N195" s="178"/>
      <c r="O195" s="178"/>
      <c r="P195" s="178"/>
      <c r="Q195" s="178"/>
      <c r="R195" s="178"/>
      <c r="S195" s="178"/>
      <c r="T195" s="178"/>
      <c r="U195" s="178"/>
      <c r="V195" s="178"/>
      <c r="W195" s="160"/>
    </row>
    <row r="196" spans="1:24" ht="30" customHeight="1" x14ac:dyDescent="0.15">
      <c r="A196" s="151">
        <f>IF(COUNTIF(L197:L225,"○")&lt;1, 1001, 0)</f>
        <v>1001</v>
      </c>
      <c r="B196" s="330"/>
      <c r="C196" s="218"/>
      <c r="D196" s="219" t="s">
        <v>188</v>
      </c>
      <c r="E196" s="220"/>
      <c r="F196" s="220"/>
      <c r="G196" s="220"/>
      <c r="H196" s="220"/>
      <c r="I196" s="220"/>
      <c r="J196" s="220"/>
      <c r="K196" s="221"/>
      <c r="L196" s="222" t="s">
        <v>219</v>
      </c>
      <c r="M196" s="223"/>
      <c r="N196" s="224" t="s">
        <v>186</v>
      </c>
      <c r="O196" s="225"/>
      <c r="P196" s="225"/>
      <c r="Q196" s="225"/>
      <c r="R196" s="225"/>
      <c r="S196" s="225"/>
      <c r="T196" s="225"/>
      <c r="U196" s="225"/>
      <c r="V196" s="226"/>
      <c r="W196" s="170"/>
    </row>
    <row r="197" spans="1:24" ht="20.100000000000001" customHeight="1" x14ac:dyDescent="0.15">
      <c r="A197" s="151"/>
      <c r="B197" s="139"/>
      <c r="C197" s="227"/>
      <c r="D197" s="228">
        <v>101</v>
      </c>
      <c r="E197" s="229" t="s">
        <v>93</v>
      </c>
      <c r="F197" s="230"/>
      <c r="G197" s="230"/>
      <c r="H197" s="230"/>
      <c r="I197" s="230"/>
      <c r="J197" s="230"/>
      <c r="K197" s="231"/>
      <c r="L197" s="99"/>
      <c r="M197" s="100"/>
      <c r="N197" s="80"/>
      <c r="O197" s="81"/>
      <c r="P197" s="81"/>
      <c r="Q197" s="81"/>
      <c r="R197" s="81"/>
      <c r="S197" s="81"/>
      <c r="T197" s="81"/>
      <c r="U197" s="81"/>
      <c r="V197" s="82"/>
      <c r="W197" s="160"/>
      <c r="X197" s="159"/>
    </row>
    <row r="198" spans="1:24" ht="20.100000000000001" customHeight="1" x14ac:dyDescent="0.15">
      <c r="A198" s="151"/>
      <c r="B198" s="139"/>
      <c r="C198" s="227"/>
      <c r="D198" s="232">
        <v>102</v>
      </c>
      <c r="E198" s="233" t="s">
        <v>94</v>
      </c>
      <c r="F198" s="234"/>
      <c r="G198" s="234"/>
      <c r="H198" s="234"/>
      <c r="I198" s="234"/>
      <c r="J198" s="234"/>
      <c r="K198" s="235"/>
      <c r="L198" s="55"/>
      <c r="M198" s="56"/>
      <c r="N198" s="52"/>
      <c r="O198" s="53"/>
      <c r="P198" s="53"/>
      <c r="Q198" s="53"/>
      <c r="R198" s="53"/>
      <c r="S198" s="53"/>
      <c r="T198" s="53"/>
      <c r="U198" s="53"/>
      <c r="V198" s="54"/>
      <c r="W198" s="160"/>
      <c r="X198" s="159"/>
    </row>
    <row r="199" spans="1:24" ht="20.100000000000001" customHeight="1" x14ac:dyDescent="0.15">
      <c r="A199" s="151"/>
      <c r="B199" s="139"/>
      <c r="C199" s="227"/>
      <c r="D199" s="232">
        <v>103</v>
      </c>
      <c r="E199" s="233" t="s">
        <v>108</v>
      </c>
      <c r="F199" s="234"/>
      <c r="G199" s="234"/>
      <c r="H199" s="234"/>
      <c r="I199" s="234"/>
      <c r="J199" s="234"/>
      <c r="K199" s="235"/>
      <c r="L199" s="55"/>
      <c r="M199" s="56"/>
      <c r="N199" s="52"/>
      <c r="O199" s="53"/>
      <c r="P199" s="53"/>
      <c r="Q199" s="53"/>
      <c r="R199" s="53"/>
      <c r="S199" s="53"/>
      <c r="T199" s="53"/>
      <c r="U199" s="53"/>
      <c r="V199" s="54"/>
      <c r="W199" s="160"/>
      <c r="X199" s="167"/>
    </row>
    <row r="200" spans="1:24" ht="20.100000000000001" customHeight="1" x14ac:dyDescent="0.15">
      <c r="A200" s="151"/>
      <c r="B200" s="139"/>
      <c r="C200" s="227"/>
      <c r="D200" s="232">
        <v>104</v>
      </c>
      <c r="E200" s="233" t="s">
        <v>109</v>
      </c>
      <c r="F200" s="234"/>
      <c r="G200" s="234"/>
      <c r="H200" s="234"/>
      <c r="I200" s="234"/>
      <c r="J200" s="234"/>
      <c r="K200" s="235"/>
      <c r="L200" s="55"/>
      <c r="M200" s="56"/>
      <c r="N200" s="52"/>
      <c r="O200" s="53"/>
      <c r="P200" s="53"/>
      <c r="Q200" s="53"/>
      <c r="R200" s="53"/>
      <c r="S200" s="53"/>
      <c r="T200" s="53"/>
      <c r="U200" s="53"/>
      <c r="V200" s="54"/>
      <c r="W200" s="160"/>
      <c r="X200" s="159"/>
    </row>
    <row r="201" spans="1:24" ht="20.100000000000001" customHeight="1" x14ac:dyDescent="0.15">
      <c r="A201" s="151"/>
      <c r="B201" s="139"/>
      <c r="C201" s="227"/>
      <c r="D201" s="232">
        <v>105</v>
      </c>
      <c r="E201" s="233" t="s">
        <v>212</v>
      </c>
      <c r="F201" s="234"/>
      <c r="G201" s="234"/>
      <c r="H201" s="234"/>
      <c r="I201" s="234"/>
      <c r="J201" s="234"/>
      <c r="K201" s="235"/>
      <c r="L201" s="55"/>
      <c r="M201" s="56"/>
      <c r="N201" s="52"/>
      <c r="O201" s="53"/>
      <c r="P201" s="53"/>
      <c r="Q201" s="53"/>
      <c r="R201" s="53"/>
      <c r="S201" s="53"/>
      <c r="T201" s="53"/>
      <c r="U201" s="53"/>
      <c r="V201" s="54"/>
      <c r="W201" s="160"/>
      <c r="X201" s="159"/>
    </row>
    <row r="202" spans="1:24" ht="20.100000000000001" customHeight="1" x14ac:dyDescent="0.15">
      <c r="A202" s="151"/>
      <c r="B202" s="139"/>
      <c r="C202" s="227"/>
      <c r="D202" s="232">
        <v>106</v>
      </c>
      <c r="E202" s="233" t="s">
        <v>95</v>
      </c>
      <c r="F202" s="234"/>
      <c r="G202" s="234"/>
      <c r="H202" s="234"/>
      <c r="I202" s="234"/>
      <c r="J202" s="234"/>
      <c r="K202" s="235"/>
      <c r="L202" s="55"/>
      <c r="M202" s="56"/>
      <c r="N202" s="52"/>
      <c r="O202" s="53"/>
      <c r="P202" s="53"/>
      <c r="Q202" s="53"/>
      <c r="R202" s="53"/>
      <c r="S202" s="53"/>
      <c r="T202" s="53"/>
      <c r="U202" s="53"/>
      <c r="V202" s="54"/>
      <c r="W202" s="160"/>
      <c r="X202" s="159"/>
    </row>
    <row r="203" spans="1:24" ht="20.100000000000001" customHeight="1" x14ac:dyDescent="0.15">
      <c r="A203" s="151"/>
      <c r="B203" s="139"/>
      <c r="C203" s="227"/>
      <c r="D203" s="232">
        <v>107</v>
      </c>
      <c r="E203" s="233" t="s">
        <v>110</v>
      </c>
      <c r="F203" s="234"/>
      <c r="G203" s="234"/>
      <c r="H203" s="234"/>
      <c r="I203" s="234"/>
      <c r="J203" s="234"/>
      <c r="K203" s="235"/>
      <c r="L203" s="55"/>
      <c r="M203" s="56"/>
      <c r="N203" s="52"/>
      <c r="O203" s="53"/>
      <c r="P203" s="53"/>
      <c r="Q203" s="53"/>
      <c r="R203" s="53"/>
      <c r="S203" s="53"/>
      <c r="T203" s="53"/>
      <c r="U203" s="53"/>
      <c r="V203" s="54"/>
      <c r="W203" s="160"/>
      <c r="X203" s="159"/>
    </row>
    <row r="204" spans="1:24" ht="20.100000000000001" customHeight="1" x14ac:dyDescent="0.15">
      <c r="A204" s="151"/>
      <c r="B204" s="139"/>
      <c r="C204" s="227"/>
      <c r="D204" s="232">
        <v>108</v>
      </c>
      <c r="E204" s="233" t="s">
        <v>111</v>
      </c>
      <c r="F204" s="234"/>
      <c r="G204" s="234"/>
      <c r="H204" s="234"/>
      <c r="I204" s="234"/>
      <c r="J204" s="234"/>
      <c r="K204" s="235"/>
      <c r="L204" s="55"/>
      <c r="M204" s="56"/>
      <c r="N204" s="52"/>
      <c r="O204" s="53"/>
      <c r="P204" s="53"/>
      <c r="Q204" s="53"/>
      <c r="R204" s="53"/>
      <c r="S204" s="53"/>
      <c r="T204" s="53"/>
      <c r="U204" s="53"/>
      <c r="V204" s="54"/>
      <c r="W204" s="160"/>
      <c r="X204" s="159"/>
    </row>
    <row r="205" spans="1:24" ht="20.100000000000001" customHeight="1" x14ac:dyDescent="0.15">
      <c r="A205" s="151"/>
      <c r="B205" s="139"/>
      <c r="C205" s="227"/>
      <c r="D205" s="232">
        <v>109</v>
      </c>
      <c r="E205" s="233" t="s">
        <v>112</v>
      </c>
      <c r="F205" s="234"/>
      <c r="G205" s="234"/>
      <c r="H205" s="234"/>
      <c r="I205" s="234"/>
      <c r="J205" s="234"/>
      <c r="K205" s="235"/>
      <c r="L205" s="55"/>
      <c r="M205" s="56"/>
      <c r="N205" s="52"/>
      <c r="O205" s="53"/>
      <c r="P205" s="53"/>
      <c r="Q205" s="53"/>
      <c r="R205" s="53"/>
      <c r="S205" s="53"/>
      <c r="T205" s="53"/>
      <c r="U205" s="53"/>
      <c r="V205" s="54"/>
      <c r="W205" s="160"/>
      <c r="X205" s="159"/>
    </row>
    <row r="206" spans="1:24" ht="20.100000000000001" customHeight="1" x14ac:dyDescent="0.15">
      <c r="A206" s="151"/>
      <c r="B206" s="139"/>
      <c r="C206" s="227"/>
      <c r="D206" s="232">
        <v>110</v>
      </c>
      <c r="E206" s="233" t="s">
        <v>96</v>
      </c>
      <c r="F206" s="234"/>
      <c r="G206" s="234"/>
      <c r="H206" s="234"/>
      <c r="I206" s="234"/>
      <c r="J206" s="234"/>
      <c r="K206" s="235"/>
      <c r="L206" s="55"/>
      <c r="M206" s="56"/>
      <c r="N206" s="52"/>
      <c r="O206" s="53"/>
      <c r="P206" s="53"/>
      <c r="Q206" s="53"/>
      <c r="R206" s="53"/>
      <c r="S206" s="53"/>
      <c r="T206" s="53"/>
      <c r="U206" s="53"/>
      <c r="V206" s="54"/>
      <c r="W206" s="160"/>
      <c r="X206" s="159"/>
    </row>
    <row r="207" spans="1:24" ht="20.100000000000001" customHeight="1" x14ac:dyDescent="0.15">
      <c r="A207" s="151"/>
      <c r="B207" s="139"/>
      <c r="C207" s="227"/>
      <c r="D207" s="232">
        <v>111</v>
      </c>
      <c r="E207" s="233" t="s">
        <v>113</v>
      </c>
      <c r="F207" s="234"/>
      <c r="G207" s="234"/>
      <c r="H207" s="234"/>
      <c r="I207" s="234"/>
      <c r="J207" s="234"/>
      <c r="K207" s="235"/>
      <c r="L207" s="55"/>
      <c r="M207" s="56"/>
      <c r="N207" s="52"/>
      <c r="O207" s="53"/>
      <c r="P207" s="53"/>
      <c r="Q207" s="53"/>
      <c r="R207" s="53"/>
      <c r="S207" s="53"/>
      <c r="T207" s="53"/>
      <c r="U207" s="53"/>
      <c r="V207" s="54"/>
      <c r="W207" s="160"/>
      <c r="X207" s="159"/>
    </row>
    <row r="208" spans="1:24" ht="20.100000000000001" customHeight="1" x14ac:dyDescent="0.15">
      <c r="A208" s="151"/>
      <c r="B208" s="139"/>
      <c r="C208" s="227"/>
      <c r="D208" s="236">
        <v>112</v>
      </c>
      <c r="E208" s="233" t="s">
        <v>97</v>
      </c>
      <c r="F208" s="234"/>
      <c r="G208" s="234"/>
      <c r="H208" s="234"/>
      <c r="I208" s="234"/>
      <c r="J208" s="234"/>
      <c r="K208" s="235"/>
      <c r="L208" s="55"/>
      <c r="M208" s="56"/>
      <c r="N208" s="52"/>
      <c r="O208" s="53"/>
      <c r="P208" s="53"/>
      <c r="Q208" s="53"/>
      <c r="R208" s="53"/>
      <c r="S208" s="53"/>
      <c r="T208" s="53"/>
      <c r="U208" s="53"/>
      <c r="V208" s="54"/>
      <c r="W208" s="160"/>
      <c r="X208" s="159"/>
    </row>
    <row r="209" spans="1:24" ht="20.100000000000001" customHeight="1" x14ac:dyDescent="0.15">
      <c r="A209" s="151"/>
      <c r="B209" s="139"/>
      <c r="C209" s="227"/>
      <c r="D209" s="236">
        <v>113</v>
      </c>
      <c r="E209" s="233" t="s">
        <v>114</v>
      </c>
      <c r="F209" s="234"/>
      <c r="G209" s="234"/>
      <c r="H209" s="234"/>
      <c r="I209" s="234"/>
      <c r="J209" s="234"/>
      <c r="K209" s="235"/>
      <c r="L209" s="55"/>
      <c r="M209" s="56"/>
      <c r="N209" s="52"/>
      <c r="O209" s="53"/>
      <c r="P209" s="53"/>
      <c r="Q209" s="53"/>
      <c r="R209" s="53"/>
      <c r="S209" s="53"/>
      <c r="T209" s="53"/>
      <c r="U209" s="53"/>
      <c r="V209" s="54"/>
      <c r="W209" s="160"/>
      <c r="X209" s="159"/>
    </row>
    <row r="210" spans="1:24" ht="20.100000000000001" customHeight="1" x14ac:dyDescent="0.15">
      <c r="A210" s="151"/>
      <c r="B210" s="139"/>
      <c r="C210" s="227"/>
      <c r="D210" s="236">
        <v>114</v>
      </c>
      <c r="E210" s="233" t="s">
        <v>98</v>
      </c>
      <c r="F210" s="234"/>
      <c r="G210" s="234"/>
      <c r="H210" s="234"/>
      <c r="I210" s="234"/>
      <c r="J210" s="234"/>
      <c r="K210" s="235"/>
      <c r="L210" s="55"/>
      <c r="M210" s="56"/>
      <c r="N210" s="52"/>
      <c r="O210" s="53"/>
      <c r="P210" s="53"/>
      <c r="Q210" s="53"/>
      <c r="R210" s="53"/>
      <c r="S210" s="53"/>
      <c r="T210" s="53"/>
      <c r="U210" s="53"/>
      <c r="V210" s="54"/>
      <c r="W210" s="160"/>
      <c r="X210" s="159"/>
    </row>
    <row r="211" spans="1:24" ht="20.100000000000001" customHeight="1" x14ac:dyDescent="0.15">
      <c r="A211" s="151"/>
      <c r="B211" s="139"/>
      <c r="C211" s="227"/>
      <c r="D211" s="236">
        <v>115</v>
      </c>
      <c r="E211" s="233" t="s">
        <v>99</v>
      </c>
      <c r="F211" s="234"/>
      <c r="G211" s="234"/>
      <c r="H211" s="234"/>
      <c r="I211" s="234"/>
      <c r="J211" s="234"/>
      <c r="K211" s="235"/>
      <c r="L211" s="55"/>
      <c r="M211" s="56"/>
      <c r="N211" s="52"/>
      <c r="O211" s="53"/>
      <c r="P211" s="53"/>
      <c r="Q211" s="53"/>
      <c r="R211" s="53"/>
      <c r="S211" s="53"/>
      <c r="T211" s="53"/>
      <c r="U211" s="53"/>
      <c r="V211" s="54"/>
      <c r="W211" s="160"/>
      <c r="X211" s="159"/>
    </row>
    <row r="212" spans="1:24" ht="20.100000000000001" customHeight="1" x14ac:dyDescent="0.15">
      <c r="A212" s="151"/>
      <c r="B212" s="139"/>
      <c r="C212" s="227"/>
      <c r="D212" s="236">
        <v>116</v>
      </c>
      <c r="E212" s="233" t="s">
        <v>100</v>
      </c>
      <c r="F212" s="234"/>
      <c r="G212" s="234"/>
      <c r="H212" s="234"/>
      <c r="I212" s="234"/>
      <c r="J212" s="234"/>
      <c r="K212" s="235"/>
      <c r="L212" s="55"/>
      <c r="M212" s="56"/>
      <c r="N212" s="52"/>
      <c r="O212" s="53"/>
      <c r="P212" s="53"/>
      <c r="Q212" s="53"/>
      <c r="R212" s="53"/>
      <c r="S212" s="53"/>
      <c r="T212" s="53"/>
      <c r="U212" s="53"/>
      <c r="V212" s="54"/>
      <c r="W212" s="160"/>
      <c r="X212" s="159"/>
    </row>
    <row r="213" spans="1:24" ht="20.100000000000001" customHeight="1" x14ac:dyDescent="0.15">
      <c r="A213" s="151"/>
      <c r="B213" s="139"/>
      <c r="C213" s="227"/>
      <c r="D213" s="236">
        <v>117</v>
      </c>
      <c r="E213" s="233" t="s">
        <v>115</v>
      </c>
      <c r="F213" s="234"/>
      <c r="G213" s="234"/>
      <c r="H213" s="234"/>
      <c r="I213" s="234"/>
      <c r="J213" s="234"/>
      <c r="K213" s="235"/>
      <c r="L213" s="55"/>
      <c r="M213" s="56"/>
      <c r="N213" s="52"/>
      <c r="O213" s="53"/>
      <c r="P213" s="53"/>
      <c r="Q213" s="53"/>
      <c r="R213" s="53"/>
      <c r="S213" s="53"/>
      <c r="T213" s="53"/>
      <c r="U213" s="53"/>
      <c r="V213" s="54"/>
      <c r="W213" s="160"/>
      <c r="X213" s="159"/>
    </row>
    <row r="214" spans="1:24" ht="20.100000000000001" customHeight="1" x14ac:dyDescent="0.15">
      <c r="A214" s="151"/>
      <c r="B214" s="139"/>
      <c r="C214" s="227"/>
      <c r="D214" s="236">
        <v>118</v>
      </c>
      <c r="E214" s="233" t="s">
        <v>116</v>
      </c>
      <c r="F214" s="234"/>
      <c r="G214" s="234"/>
      <c r="H214" s="234"/>
      <c r="I214" s="234"/>
      <c r="J214" s="234"/>
      <c r="K214" s="235"/>
      <c r="L214" s="55"/>
      <c r="M214" s="56"/>
      <c r="N214" s="52"/>
      <c r="O214" s="53"/>
      <c r="P214" s="53"/>
      <c r="Q214" s="53"/>
      <c r="R214" s="53"/>
      <c r="S214" s="53"/>
      <c r="T214" s="53"/>
      <c r="U214" s="53"/>
      <c r="V214" s="54"/>
      <c r="W214" s="160"/>
      <c r="X214" s="159"/>
    </row>
    <row r="215" spans="1:24" ht="20.100000000000001" customHeight="1" x14ac:dyDescent="0.15">
      <c r="A215" s="151"/>
      <c r="B215" s="139"/>
      <c r="C215" s="227"/>
      <c r="D215" s="236">
        <v>119</v>
      </c>
      <c r="E215" s="233" t="s">
        <v>101</v>
      </c>
      <c r="F215" s="234"/>
      <c r="G215" s="234"/>
      <c r="H215" s="234"/>
      <c r="I215" s="234"/>
      <c r="J215" s="234"/>
      <c r="K215" s="235"/>
      <c r="L215" s="55"/>
      <c r="M215" s="56"/>
      <c r="N215" s="52"/>
      <c r="O215" s="53"/>
      <c r="P215" s="53"/>
      <c r="Q215" s="53"/>
      <c r="R215" s="53"/>
      <c r="S215" s="53"/>
      <c r="T215" s="53"/>
      <c r="U215" s="53"/>
      <c r="V215" s="54"/>
      <c r="W215" s="160"/>
      <c r="X215" s="159"/>
    </row>
    <row r="216" spans="1:24" ht="20.100000000000001" customHeight="1" x14ac:dyDescent="0.15">
      <c r="A216" s="151"/>
      <c r="B216" s="139"/>
      <c r="C216" s="227"/>
      <c r="D216" s="236">
        <v>120</v>
      </c>
      <c r="E216" s="233" t="s">
        <v>117</v>
      </c>
      <c r="F216" s="234"/>
      <c r="G216" s="234"/>
      <c r="H216" s="234"/>
      <c r="I216" s="234"/>
      <c r="J216" s="234"/>
      <c r="K216" s="235"/>
      <c r="L216" s="55"/>
      <c r="M216" s="56"/>
      <c r="N216" s="52"/>
      <c r="O216" s="53"/>
      <c r="P216" s="53"/>
      <c r="Q216" s="53"/>
      <c r="R216" s="53"/>
      <c r="S216" s="53"/>
      <c r="T216" s="53"/>
      <c r="U216" s="53"/>
      <c r="V216" s="54"/>
      <c r="W216" s="160"/>
      <c r="X216" s="159"/>
    </row>
    <row r="217" spans="1:24" ht="20.100000000000001" customHeight="1" x14ac:dyDescent="0.15">
      <c r="A217" s="151"/>
      <c r="B217" s="139"/>
      <c r="C217" s="227"/>
      <c r="D217" s="237">
        <v>121</v>
      </c>
      <c r="E217" s="233" t="s">
        <v>102</v>
      </c>
      <c r="F217" s="234"/>
      <c r="G217" s="234"/>
      <c r="H217" s="234"/>
      <c r="I217" s="234"/>
      <c r="J217" s="234"/>
      <c r="K217" s="235"/>
      <c r="L217" s="55"/>
      <c r="M217" s="56"/>
      <c r="N217" s="52"/>
      <c r="O217" s="53"/>
      <c r="P217" s="53"/>
      <c r="Q217" s="53"/>
      <c r="R217" s="53"/>
      <c r="S217" s="53"/>
      <c r="T217" s="53"/>
      <c r="U217" s="53"/>
      <c r="V217" s="54"/>
      <c r="W217" s="160"/>
      <c r="X217" s="159"/>
    </row>
    <row r="218" spans="1:24" ht="20.100000000000001" customHeight="1" x14ac:dyDescent="0.15">
      <c r="A218" s="151"/>
      <c r="B218" s="139"/>
      <c r="C218" s="227"/>
      <c r="D218" s="238">
        <v>122</v>
      </c>
      <c r="E218" s="233" t="s">
        <v>103</v>
      </c>
      <c r="F218" s="234"/>
      <c r="G218" s="234"/>
      <c r="H218" s="234"/>
      <c r="I218" s="234"/>
      <c r="J218" s="234"/>
      <c r="K218" s="235"/>
      <c r="L218" s="55"/>
      <c r="M218" s="56"/>
      <c r="N218" s="52"/>
      <c r="O218" s="53"/>
      <c r="P218" s="53"/>
      <c r="Q218" s="53"/>
      <c r="R218" s="53"/>
      <c r="S218" s="53"/>
      <c r="T218" s="53"/>
      <c r="U218" s="53"/>
      <c r="V218" s="54"/>
      <c r="W218" s="160"/>
      <c r="X218" s="159"/>
    </row>
    <row r="219" spans="1:24" ht="20.100000000000001" customHeight="1" x14ac:dyDescent="0.15">
      <c r="A219" s="151"/>
      <c r="B219" s="139"/>
      <c r="C219" s="218"/>
      <c r="D219" s="238">
        <v>123</v>
      </c>
      <c r="E219" s="233" t="s">
        <v>118</v>
      </c>
      <c r="F219" s="234"/>
      <c r="G219" s="234"/>
      <c r="H219" s="234"/>
      <c r="I219" s="234"/>
      <c r="J219" s="234"/>
      <c r="K219" s="235"/>
      <c r="L219" s="55"/>
      <c r="M219" s="56"/>
      <c r="N219" s="52"/>
      <c r="O219" s="53"/>
      <c r="P219" s="53"/>
      <c r="Q219" s="53"/>
      <c r="R219" s="53"/>
      <c r="S219" s="53"/>
      <c r="T219" s="53"/>
      <c r="U219" s="53"/>
      <c r="V219" s="54"/>
      <c r="W219" s="170"/>
    </row>
    <row r="220" spans="1:24" ht="20.100000000000001" customHeight="1" x14ac:dyDescent="0.15">
      <c r="A220" s="151"/>
      <c r="B220" s="139"/>
      <c r="C220" s="227"/>
      <c r="D220" s="238">
        <v>124</v>
      </c>
      <c r="E220" s="233" t="s">
        <v>104</v>
      </c>
      <c r="F220" s="234"/>
      <c r="G220" s="234"/>
      <c r="H220" s="234"/>
      <c r="I220" s="234"/>
      <c r="J220" s="234"/>
      <c r="K220" s="235"/>
      <c r="L220" s="55"/>
      <c r="M220" s="56"/>
      <c r="N220" s="52"/>
      <c r="O220" s="53"/>
      <c r="P220" s="53"/>
      <c r="Q220" s="53"/>
      <c r="R220" s="53"/>
      <c r="S220" s="53"/>
      <c r="T220" s="53"/>
      <c r="U220" s="53"/>
      <c r="V220" s="54"/>
      <c r="W220" s="160"/>
      <c r="X220" s="159"/>
    </row>
    <row r="221" spans="1:24" ht="20.100000000000001" customHeight="1" x14ac:dyDescent="0.15">
      <c r="A221" s="151"/>
      <c r="B221" s="139"/>
      <c r="C221" s="227"/>
      <c r="D221" s="238">
        <v>125</v>
      </c>
      <c r="E221" s="233" t="s">
        <v>119</v>
      </c>
      <c r="F221" s="234"/>
      <c r="G221" s="234"/>
      <c r="H221" s="234"/>
      <c r="I221" s="234"/>
      <c r="J221" s="234"/>
      <c r="K221" s="235"/>
      <c r="L221" s="55"/>
      <c r="M221" s="56"/>
      <c r="N221" s="52"/>
      <c r="O221" s="53"/>
      <c r="P221" s="53"/>
      <c r="Q221" s="53"/>
      <c r="R221" s="53"/>
      <c r="S221" s="53"/>
      <c r="T221" s="53"/>
      <c r="U221" s="53"/>
      <c r="V221" s="54"/>
      <c r="W221" s="160"/>
      <c r="X221" s="159"/>
    </row>
    <row r="222" spans="1:24" ht="20.100000000000001" customHeight="1" x14ac:dyDescent="0.15">
      <c r="A222" s="151"/>
      <c r="B222" s="139"/>
      <c r="C222" s="227"/>
      <c r="D222" s="238">
        <v>126</v>
      </c>
      <c r="E222" s="233" t="s">
        <v>120</v>
      </c>
      <c r="F222" s="234"/>
      <c r="G222" s="234"/>
      <c r="H222" s="234"/>
      <c r="I222" s="234"/>
      <c r="J222" s="234"/>
      <c r="K222" s="235"/>
      <c r="L222" s="55"/>
      <c r="M222" s="56"/>
      <c r="N222" s="52"/>
      <c r="O222" s="53"/>
      <c r="P222" s="53"/>
      <c r="Q222" s="53"/>
      <c r="R222" s="53"/>
      <c r="S222" s="53"/>
      <c r="T222" s="53"/>
      <c r="U222" s="53"/>
      <c r="V222" s="54"/>
      <c r="W222" s="160"/>
      <c r="X222" s="159"/>
    </row>
    <row r="223" spans="1:24" ht="20.100000000000001" customHeight="1" x14ac:dyDescent="0.15">
      <c r="A223" s="151"/>
      <c r="B223" s="139"/>
      <c r="C223" s="227"/>
      <c r="D223" s="238">
        <v>127</v>
      </c>
      <c r="E223" s="233" t="s">
        <v>105</v>
      </c>
      <c r="F223" s="234"/>
      <c r="G223" s="234"/>
      <c r="H223" s="234"/>
      <c r="I223" s="234"/>
      <c r="J223" s="234"/>
      <c r="K223" s="235"/>
      <c r="L223" s="55"/>
      <c r="M223" s="56"/>
      <c r="N223" s="52"/>
      <c r="O223" s="53"/>
      <c r="P223" s="53"/>
      <c r="Q223" s="53"/>
      <c r="R223" s="53"/>
      <c r="S223" s="53"/>
      <c r="T223" s="53"/>
      <c r="U223" s="53"/>
      <c r="V223" s="54"/>
      <c r="W223" s="160"/>
      <c r="X223" s="159"/>
    </row>
    <row r="224" spans="1:24" ht="20.100000000000001" customHeight="1" x14ac:dyDescent="0.15">
      <c r="A224" s="151"/>
      <c r="B224" s="139"/>
      <c r="C224" s="227"/>
      <c r="D224" s="238">
        <v>128</v>
      </c>
      <c r="E224" s="233" t="s">
        <v>106</v>
      </c>
      <c r="F224" s="234"/>
      <c r="G224" s="234"/>
      <c r="H224" s="234"/>
      <c r="I224" s="234"/>
      <c r="J224" s="234"/>
      <c r="K224" s="235"/>
      <c r="L224" s="55"/>
      <c r="M224" s="56"/>
      <c r="N224" s="52"/>
      <c r="O224" s="53"/>
      <c r="P224" s="53"/>
      <c r="Q224" s="53"/>
      <c r="R224" s="53"/>
      <c r="S224" s="53"/>
      <c r="T224" s="53"/>
      <c r="U224" s="53"/>
      <c r="V224" s="54"/>
      <c r="W224" s="160"/>
      <c r="X224" s="159"/>
    </row>
    <row r="225" spans="1:24" ht="20.100000000000001" customHeight="1" x14ac:dyDescent="0.15">
      <c r="A225" s="151"/>
      <c r="B225" s="139"/>
      <c r="C225" s="227"/>
      <c r="D225" s="239">
        <v>129</v>
      </c>
      <c r="E225" s="240" t="s">
        <v>107</v>
      </c>
      <c r="F225" s="241"/>
      <c r="G225" s="241"/>
      <c r="H225" s="241"/>
      <c r="I225" s="241"/>
      <c r="J225" s="241"/>
      <c r="K225" s="242"/>
      <c r="L225" s="119"/>
      <c r="M225" s="120"/>
      <c r="N225" s="68"/>
      <c r="O225" s="69"/>
      <c r="P225" s="69"/>
      <c r="Q225" s="69"/>
      <c r="R225" s="69"/>
      <c r="S225" s="69"/>
      <c r="T225" s="69"/>
      <c r="U225" s="69"/>
      <c r="V225" s="70"/>
      <c r="W225" s="160"/>
      <c r="X225" s="159"/>
    </row>
    <row r="226" spans="1:24" ht="20.100000000000001" customHeight="1" x14ac:dyDescent="0.15">
      <c r="A226" s="151"/>
      <c r="B226" s="139"/>
      <c r="C226" s="161"/>
      <c r="D226" s="243"/>
      <c r="E226" s="244"/>
      <c r="F226" s="245"/>
      <c r="G226" s="245"/>
      <c r="H226" s="245"/>
      <c r="I226" s="245"/>
      <c r="J226" s="245"/>
      <c r="K226" s="245"/>
      <c r="L226" s="245"/>
      <c r="M226" s="245"/>
      <c r="N226" s="245"/>
      <c r="O226" s="245"/>
      <c r="P226" s="245"/>
      <c r="Q226" s="245"/>
      <c r="R226" s="245"/>
      <c r="S226" s="245"/>
      <c r="T226" s="245"/>
      <c r="U226" s="245"/>
      <c r="V226" s="245"/>
      <c r="W226" s="160"/>
      <c r="X226" s="159"/>
    </row>
    <row r="227" spans="1:24" ht="20.100000000000001" customHeight="1" x14ac:dyDescent="0.15">
      <c r="A227" s="139"/>
      <c r="B227" s="246"/>
      <c r="C227" s="162"/>
      <c r="D227" s="134" t="s">
        <v>217</v>
      </c>
      <c r="S227" s="247"/>
      <c r="T227" s="247"/>
      <c r="U227" s="247"/>
      <c r="V227" s="247"/>
      <c r="W227" s="160"/>
    </row>
    <row r="228" spans="1:24" ht="30" customHeight="1" x14ac:dyDescent="0.15">
      <c r="A228" s="139"/>
      <c r="B228" s="246"/>
      <c r="C228" s="162"/>
      <c r="D228" s="248" t="s">
        <v>202</v>
      </c>
      <c r="E228" s="248"/>
      <c r="F228" s="248"/>
      <c r="G228" s="248"/>
      <c r="H228" s="248"/>
      <c r="I228" s="248"/>
      <c r="J228" s="248"/>
      <c r="K228" s="248"/>
      <c r="L228" s="248"/>
      <c r="M228" s="248"/>
      <c r="N228" s="248"/>
      <c r="O228" s="248"/>
      <c r="P228" s="248"/>
      <c r="Q228" s="248"/>
      <c r="R228" s="248"/>
      <c r="S228" s="248"/>
      <c r="T228" s="248"/>
      <c r="U228" s="248"/>
      <c r="V228" s="248"/>
      <c r="W228" s="160"/>
    </row>
    <row r="229" spans="1:24" ht="30" customHeight="1" x14ac:dyDescent="0.15">
      <c r="A229" s="139"/>
      <c r="B229" s="246"/>
      <c r="C229" s="162"/>
      <c r="D229" s="249" t="s">
        <v>193</v>
      </c>
      <c r="E229" s="250"/>
      <c r="F229" s="250"/>
      <c r="G229" s="250"/>
      <c r="H229" s="250"/>
      <c r="I229" s="250"/>
      <c r="J229" s="250"/>
      <c r="K229" s="251"/>
      <c r="L229" s="252" t="s">
        <v>200</v>
      </c>
      <c r="M229" s="253" t="s">
        <v>201</v>
      </c>
      <c r="N229" s="250"/>
      <c r="O229" s="254"/>
      <c r="P229" s="253" t="s">
        <v>127</v>
      </c>
      <c r="Q229" s="250"/>
      <c r="R229" s="250"/>
      <c r="S229" s="250"/>
      <c r="T229" s="250"/>
      <c r="U229" s="250"/>
      <c r="V229" s="251"/>
      <c r="W229" s="160"/>
    </row>
    <row r="230" spans="1:24" ht="20.100000000000001" customHeight="1" x14ac:dyDescent="0.15">
      <c r="A230" s="139"/>
      <c r="B230" s="246"/>
      <c r="C230" s="162"/>
      <c r="D230" s="255">
        <v>3</v>
      </c>
      <c r="E230" s="256" t="s">
        <v>194</v>
      </c>
      <c r="F230" s="257"/>
      <c r="G230" s="257"/>
      <c r="H230" s="257"/>
      <c r="I230" s="257"/>
      <c r="J230" s="257"/>
      <c r="K230" s="258"/>
      <c r="L230" s="23"/>
      <c r="M230" s="121"/>
      <c r="N230" s="122"/>
      <c r="O230" s="123"/>
      <c r="P230" s="127"/>
      <c r="Q230" s="128"/>
      <c r="R230" s="128"/>
      <c r="S230" s="128"/>
      <c r="T230" s="128"/>
      <c r="U230" s="128"/>
      <c r="V230" s="129"/>
      <c r="W230" s="160"/>
    </row>
    <row r="231" spans="1:24" ht="20.100000000000001" customHeight="1" x14ac:dyDescent="0.15">
      <c r="A231" s="139"/>
      <c r="B231" s="246"/>
      <c r="C231" s="162"/>
      <c r="D231" s="259">
        <f t="shared" ref="D231:D236" si="0">D230+1</f>
        <v>4</v>
      </c>
      <c r="E231" s="260" t="s">
        <v>171</v>
      </c>
      <c r="F231" s="261"/>
      <c r="G231" s="261"/>
      <c r="H231" s="261"/>
      <c r="I231" s="261"/>
      <c r="J231" s="261"/>
      <c r="K231" s="262"/>
      <c r="L231" s="24"/>
      <c r="M231" s="124"/>
      <c r="N231" s="125"/>
      <c r="O231" s="126"/>
      <c r="P231" s="110"/>
      <c r="Q231" s="111"/>
      <c r="R231" s="111"/>
      <c r="S231" s="111"/>
      <c r="T231" s="111"/>
      <c r="U231" s="111"/>
      <c r="V231" s="112"/>
      <c r="W231" s="160"/>
    </row>
    <row r="232" spans="1:24" ht="20.100000000000001" customHeight="1" x14ac:dyDescent="0.15">
      <c r="A232" s="139"/>
      <c r="B232" s="246"/>
      <c r="C232" s="162"/>
      <c r="D232" s="259">
        <f t="shared" si="0"/>
        <v>5</v>
      </c>
      <c r="E232" s="260" t="s">
        <v>195</v>
      </c>
      <c r="F232" s="261"/>
      <c r="G232" s="261"/>
      <c r="H232" s="261"/>
      <c r="I232" s="261"/>
      <c r="J232" s="261"/>
      <c r="K232" s="262"/>
      <c r="L232" s="24"/>
      <c r="M232" s="124"/>
      <c r="N232" s="125"/>
      <c r="O232" s="126"/>
      <c r="P232" s="110"/>
      <c r="Q232" s="111"/>
      <c r="R232" s="111"/>
      <c r="S232" s="111"/>
      <c r="T232" s="111"/>
      <c r="U232" s="111"/>
      <c r="V232" s="112"/>
      <c r="W232" s="160"/>
    </row>
    <row r="233" spans="1:24" ht="20.100000000000001" customHeight="1" x14ac:dyDescent="0.15">
      <c r="A233" s="134"/>
      <c r="B233" s="170"/>
      <c r="D233" s="259">
        <f t="shared" si="0"/>
        <v>6</v>
      </c>
      <c r="E233" s="260" t="s">
        <v>196</v>
      </c>
      <c r="F233" s="261"/>
      <c r="G233" s="261"/>
      <c r="H233" s="261"/>
      <c r="I233" s="261"/>
      <c r="J233" s="261"/>
      <c r="K233" s="262"/>
      <c r="L233" s="24"/>
      <c r="M233" s="124"/>
      <c r="N233" s="125"/>
      <c r="O233" s="126"/>
      <c r="P233" s="110"/>
      <c r="Q233" s="111"/>
      <c r="R233" s="111"/>
      <c r="S233" s="111"/>
      <c r="T233" s="111"/>
      <c r="U233" s="111"/>
      <c r="V233" s="112"/>
      <c r="W233" s="170"/>
      <c r="X233" s="193"/>
    </row>
    <row r="234" spans="1:24" ht="20.100000000000001" customHeight="1" x14ac:dyDescent="0.15">
      <c r="A234" s="134"/>
      <c r="B234" s="170"/>
      <c r="C234" s="193"/>
      <c r="D234" s="259">
        <f t="shared" si="0"/>
        <v>7</v>
      </c>
      <c r="E234" s="260" t="s">
        <v>197</v>
      </c>
      <c r="F234" s="261"/>
      <c r="G234" s="261"/>
      <c r="H234" s="261"/>
      <c r="I234" s="261"/>
      <c r="J234" s="261"/>
      <c r="K234" s="262"/>
      <c r="L234" s="24"/>
      <c r="M234" s="124"/>
      <c r="N234" s="125"/>
      <c r="O234" s="126"/>
      <c r="P234" s="110"/>
      <c r="Q234" s="111"/>
      <c r="R234" s="111"/>
      <c r="S234" s="111"/>
      <c r="T234" s="111"/>
      <c r="U234" s="111"/>
      <c r="V234" s="112"/>
      <c r="W234" s="170"/>
    </row>
    <row r="235" spans="1:24" ht="20.100000000000001" customHeight="1" x14ac:dyDescent="0.15">
      <c r="A235" s="134"/>
      <c r="B235" s="170"/>
      <c r="D235" s="259">
        <f t="shared" si="0"/>
        <v>8</v>
      </c>
      <c r="E235" s="260" t="s">
        <v>198</v>
      </c>
      <c r="F235" s="261"/>
      <c r="G235" s="261"/>
      <c r="H235" s="261"/>
      <c r="I235" s="261"/>
      <c r="J235" s="261"/>
      <c r="K235" s="262"/>
      <c r="L235" s="24"/>
      <c r="M235" s="124"/>
      <c r="N235" s="125"/>
      <c r="O235" s="126"/>
      <c r="P235" s="110"/>
      <c r="Q235" s="111"/>
      <c r="R235" s="111"/>
      <c r="S235" s="111"/>
      <c r="T235" s="111"/>
      <c r="U235" s="111"/>
      <c r="V235" s="112"/>
      <c r="W235" s="170"/>
    </row>
    <row r="236" spans="1:24" ht="20.100000000000001" customHeight="1" x14ac:dyDescent="0.15">
      <c r="A236" s="134"/>
      <c r="B236" s="170"/>
      <c r="D236" s="263">
        <f t="shared" si="0"/>
        <v>9</v>
      </c>
      <c r="E236" s="264" t="s">
        <v>172</v>
      </c>
      <c r="F236" s="265"/>
      <c r="G236" s="265"/>
      <c r="H236" s="265"/>
      <c r="I236" s="265"/>
      <c r="J236" s="265"/>
      <c r="K236" s="266"/>
      <c r="L236" s="25"/>
      <c r="M236" s="116"/>
      <c r="N236" s="117"/>
      <c r="O236" s="118"/>
      <c r="P236" s="113"/>
      <c r="Q236" s="114"/>
      <c r="R236" s="114"/>
      <c r="S236" s="114"/>
      <c r="T236" s="114"/>
      <c r="U236" s="114"/>
      <c r="V236" s="115"/>
      <c r="W236" s="170"/>
    </row>
    <row r="237" spans="1:24" ht="20.100000000000001" customHeight="1" x14ac:dyDescent="0.15">
      <c r="A237" s="134"/>
      <c r="B237" s="170"/>
      <c r="W237" s="170"/>
    </row>
    <row r="238" spans="1:24" ht="20.100000000000001" customHeight="1" x14ac:dyDescent="0.15">
      <c r="A238" s="151"/>
      <c r="B238" s="139"/>
      <c r="C238" s="171"/>
      <c r="D238" s="172"/>
      <c r="E238" s="172"/>
      <c r="F238" s="172"/>
      <c r="G238" s="172"/>
      <c r="H238" s="172"/>
      <c r="I238" s="172"/>
      <c r="J238" s="172"/>
      <c r="K238" s="172"/>
      <c r="L238" s="172"/>
      <c r="M238" s="172"/>
      <c r="N238" s="172"/>
      <c r="O238" s="172"/>
      <c r="P238" s="173"/>
      <c r="Q238" s="173"/>
      <c r="R238" s="173"/>
      <c r="S238" s="173"/>
      <c r="T238" s="173"/>
      <c r="U238" s="173"/>
      <c r="V238" s="173"/>
      <c r="W238" s="174"/>
    </row>
    <row r="239" spans="1:24" ht="39.950000000000003" customHeight="1" x14ac:dyDescent="0.15">
      <c r="A239" s="151"/>
      <c r="B239" s="139"/>
      <c r="C239" s="159"/>
      <c r="D239" s="159"/>
      <c r="E239" s="159"/>
      <c r="F239" s="159"/>
      <c r="G239" s="159"/>
      <c r="H239" s="159"/>
      <c r="I239" s="159"/>
      <c r="J239" s="165"/>
      <c r="K239" s="165"/>
      <c r="L239" s="165"/>
      <c r="M239" s="165"/>
      <c r="N239" s="165"/>
      <c r="O239" s="165"/>
      <c r="P239" s="165"/>
      <c r="Q239" s="165"/>
      <c r="R239" s="165"/>
      <c r="S239" s="165"/>
      <c r="T239" s="165"/>
      <c r="U239" s="165"/>
      <c r="V239" s="165"/>
      <c r="W239" s="159"/>
    </row>
    <row r="240" spans="1:24" ht="19.899999999999999" customHeight="1" x14ac:dyDescent="0.15">
      <c r="A240" s="139"/>
      <c r="B240" s="139"/>
      <c r="C240" s="175" t="s">
        <v>213</v>
      </c>
      <c r="D240" s="176"/>
      <c r="E240" s="267"/>
      <c r="F240" s="176"/>
      <c r="G240" s="267"/>
      <c r="H240" s="177"/>
      <c r="I240" s="191"/>
      <c r="J240" s="192"/>
      <c r="L240" s="268"/>
      <c r="M240" s="268"/>
      <c r="N240" s="269"/>
      <c r="P240" s="270"/>
      <c r="Q240" s="268"/>
      <c r="R240" s="270"/>
      <c r="S240" s="271"/>
      <c r="U240" s="272"/>
      <c r="V240" s="272"/>
    </row>
    <row r="241" spans="1:24" ht="20.100000000000001" customHeight="1" x14ac:dyDescent="0.15">
      <c r="A241" s="139"/>
      <c r="B241" s="139"/>
      <c r="C241" s="155"/>
      <c r="D241" s="156"/>
      <c r="E241" s="273"/>
      <c r="F241" s="156"/>
      <c r="G241" s="273"/>
      <c r="H241" s="156"/>
      <c r="I241" s="156"/>
      <c r="J241" s="156"/>
      <c r="K241" s="274"/>
      <c r="L241" s="275"/>
      <c r="M241" s="275"/>
      <c r="N241" s="157"/>
      <c r="O241" s="157"/>
      <c r="P241" s="276"/>
      <c r="Q241" s="277"/>
      <c r="R241" s="278"/>
      <c r="S241" s="279"/>
      <c r="T241" s="280"/>
      <c r="U241" s="281"/>
      <c r="V241" s="281"/>
      <c r="W241" s="158"/>
      <c r="X241" s="269"/>
    </row>
    <row r="242" spans="1:24" ht="15.75" hidden="1" customHeight="1" x14ac:dyDescent="0.15">
      <c r="A242" s="139"/>
      <c r="B242" s="139"/>
      <c r="C242" s="155"/>
      <c r="D242" s="156"/>
      <c r="E242" s="273"/>
      <c r="F242" s="156"/>
      <c r="G242" s="273"/>
      <c r="H242" s="156"/>
      <c r="I242" s="156"/>
      <c r="J242" s="156"/>
      <c r="K242" s="156"/>
      <c r="L242" s="273"/>
      <c r="M242" s="273"/>
      <c r="N242" s="159"/>
      <c r="O242" s="159"/>
      <c r="P242" s="282"/>
      <c r="Q242" s="195"/>
      <c r="R242" s="283"/>
      <c r="S242" s="284"/>
      <c r="T242" s="285"/>
      <c r="U242" s="286"/>
      <c r="V242" s="286"/>
      <c r="W242" s="160"/>
      <c r="X242" s="269"/>
    </row>
    <row r="243" spans="1:24" ht="69.95" customHeight="1" x14ac:dyDescent="0.15">
      <c r="A243" s="139"/>
      <c r="B243" s="139"/>
      <c r="C243" s="155"/>
      <c r="D243" s="287" t="str">
        <f>"直前２年間の主な完成工事及び直前２年間に着手した主な未完成工事について入力してください。
発注者が福岡県・県内市町村 ⇒ 九州内 ⇒ 全国　の順に入力してください。官公庁との実績がない場合は、民間・個人との実績を入力してください。
「工種名」「元請/下請」欄は、リストから選択してください。
下請の場合は「発注者」の欄には元請業者名を入力し、「件名」の欄には下請件名を入力してください。
「着工年月日」「完了(予定)年月日」欄は年月日を入力してください。" &amp; 日付例</f>
        <v>直前２年間の主な完成工事及び直前２年間に着手した主な未完成工事について入力してください。
発注者が福岡県・県内市町村 ⇒ 九州内 ⇒ 全国　の順に入力してください。官公庁との実績がない場合は、民間・個人との実績を入力してください。
「工種名」「元請/下請」欄は、リストから選択してください。
下請の場合は「発注者」の欄には元請業者名を入力し、「件名」の欄には下請件名を入力してください。
「着工年月日」「完了(予定)年月日」欄は年月日を入力してください。例)2023/4/1、R5/4/1</v>
      </c>
      <c r="E243" s="288"/>
      <c r="F243" s="287"/>
      <c r="G243" s="288"/>
      <c r="H243" s="287"/>
      <c r="I243" s="287"/>
      <c r="J243" s="287"/>
      <c r="K243" s="287"/>
      <c r="L243" s="288"/>
      <c r="M243" s="288"/>
      <c r="N243" s="287"/>
      <c r="O243" s="287"/>
      <c r="P243" s="287"/>
      <c r="Q243" s="288"/>
      <c r="R243" s="287"/>
      <c r="S243" s="289"/>
      <c r="T243" s="287"/>
      <c r="U243" s="290"/>
      <c r="V243" s="290"/>
      <c r="W243" s="160"/>
      <c r="X243" s="269"/>
    </row>
    <row r="244" spans="1:24" ht="30" customHeight="1" x14ac:dyDescent="0.15">
      <c r="A244" s="139"/>
      <c r="B244" s="246"/>
      <c r="C244" s="156"/>
      <c r="D244" s="291"/>
      <c r="E244" s="292" t="s">
        <v>188</v>
      </c>
      <c r="F244" s="293"/>
      <c r="G244" s="294" t="s">
        <v>142</v>
      </c>
      <c r="H244" s="295"/>
      <c r="I244" s="295"/>
      <c r="J244" s="295"/>
      <c r="K244" s="295"/>
      <c r="L244" s="296" t="s">
        <v>174</v>
      </c>
      <c r="M244" s="294" t="s">
        <v>173</v>
      </c>
      <c r="N244" s="295"/>
      <c r="O244" s="295"/>
      <c r="P244" s="297"/>
      <c r="Q244" s="294" t="s">
        <v>214</v>
      </c>
      <c r="R244" s="297"/>
      <c r="S244" s="298" t="s">
        <v>175</v>
      </c>
      <c r="T244" s="299"/>
      <c r="U244" s="300" t="s">
        <v>191</v>
      </c>
      <c r="V244" s="301" t="s">
        <v>190</v>
      </c>
      <c r="W244" s="160"/>
      <c r="X244" s="269"/>
    </row>
    <row r="245" spans="1:24" ht="45" customHeight="1" x14ac:dyDescent="0.15">
      <c r="A245" s="139"/>
      <c r="B245" s="170"/>
      <c r="D245" s="302">
        <v>1</v>
      </c>
      <c r="E245" s="71"/>
      <c r="F245" s="72"/>
      <c r="G245" s="71"/>
      <c r="H245" s="106"/>
      <c r="I245" s="106"/>
      <c r="J245" s="106"/>
      <c r="K245" s="107"/>
      <c r="L245" s="14"/>
      <c r="M245" s="60"/>
      <c r="N245" s="86"/>
      <c r="O245" s="86"/>
      <c r="P245" s="61"/>
      <c r="Q245" s="60"/>
      <c r="R245" s="61"/>
      <c r="S245" s="64"/>
      <c r="T245" s="65"/>
      <c r="U245" s="15"/>
      <c r="V245" s="16"/>
      <c r="W245" s="303"/>
    </row>
    <row r="246" spans="1:24" ht="45" customHeight="1" x14ac:dyDescent="0.15">
      <c r="A246" s="139"/>
      <c r="B246" s="170"/>
      <c r="D246" s="304">
        <f>D245+1</f>
        <v>2</v>
      </c>
      <c r="E246" s="73"/>
      <c r="F246" s="74"/>
      <c r="G246" s="73"/>
      <c r="H246" s="108"/>
      <c r="I246" s="108"/>
      <c r="J246" s="108"/>
      <c r="K246" s="109"/>
      <c r="L246" s="17"/>
      <c r="M246" s="62"/>
      <c r="N246" s="77"/>
      <c r="O246" s="77"/>
      <c r="P246" s="63"/>
      <c r="Q246" s="62"/>
      <c r="R246" s="63"/>
      <c r="S246" s="66"/>
      <c r="T246" s="67"/>
      <c r="U246" s="18"/>
      <c r="V246" s="19"/>
      <c r="W246" s="303"/>
    </row>
    <row r="247" spans="1:24" ht="45" customHeight="1" x14ac:dyDescent="0.15">
      <c r="A247" s="139"/>
      <c r="B247" s="170"/>
      <c r="D247" s="304">
        <f>D246+1</f>
        <v>3</v>
      </c>
      <c r="E247" s="73"/>
      <c r="F247" s="74"/>
      <c r="G247" s="73"/>
      <c r="H247" s="108"/>
      <c r="I247" s="108"/>
      <c r="J247" s="108"/>
      <c r="K247" s="109"/>
      <c r="L247" s="17"/>
      <c r="M247" s="62"/>
      <c r="N247" s="77"/>
      <c r="O247" s="77"/>
      <c r="P247" s="63"/>
      <c r="Q247" s="62"/>
      <c r="R247" s="63"/>
      <c r="S247" s="66"/>
      <c r="T247" s="67"/>
      <c r="U247" s="18"/>
      <c r="V247" s="19"/>
      <c r="W247" s="303"/>
    </row>
    <row r="248" spans="1:24" ht="45" customHeight="1" x14ac:dyDescent="0.15">
      <c r="A248" s="139"/>
      <c r="B248" s="170"/>
      <c r="D248" s="304">
        <f>D247+1</f>
        <v>4</v>
      </c>
      <c r="E248" s="73"/>
      <c r="F248" s="74"/>
      <c r="G248" s="73"/>
      <c r="H248" s="108"/>
      <c r="I248" s="108"/>
      <c r="J248" s="108"/>
      <c r="K248" s="109"/>
      <c r="L248" s="17"/>
      <c r="M248" s="62"/>
      <c r="N248" s="77"/>
      <c r="O248" s="77"/>
      <c r="P248" s="63"/>
      <c r="Q248" s="62"/>
      <c r="R248" s="63"/>
      <c r="S248" s="66"/>
      <c r="T248" s="67"/>
      <c r="U248" s="18"/>
      <c r="V248" s="19"/>
      <c r="W248" s="303"/>
    </row>
    <row r="249" spans="1:24" ht="45" customHeight="1" x14ac:dyDescent="0.15">
      <c r="A249" s="139"/>
      <c r="B249" s="170"/>
      <c r="D249" s="161">
        <f>D248+1</f>
        <v>5</v>
      </c>
      <c r="E249" s="83"/>
      <c r="F249" s="105"/>
      <c r="G249" s="83"/>
      <c r="H249" s="84"/>
      <c r="I249" s="84"/>
      <c r="J249" s="84"/>
      <c r="K249" s="85"/>
      <c r="L249" s="20"/>
      <c r="M249" s="57"/>
      <c r="N249" s="58"/>
      <c r="O249" s="58"/>
      <c r="P249" s="59"/>
      <c r="Q249" s="57"/>
      <c r="R249" s="59"/>
      <c r="S249" s="75"/>
      <c r="T249" s="76"/>
      <c r="U249" s="21"/>
      <c r="V249" s="22"/>
      <c r="W249" s="303"/>
    </row>
    <row r="250" spans="1:24" ht="20.100000000000001" customHeight="1" x14ac:dyDescent="0.15">
      <c r="A250" s="139"/>
      <c r="B250" s="170"/>
      <c r="D250" s="305"/>
      <c r="W250" s="170"/>
    </row>
    <row r="251" spans="1:24" ht="20.100000000000001" customHeight="1" x14ac:dyDescent="0.15">
      <c r="A251" s="139"/>
      <c r="B251" s="170"/>
      <c r="C251" s="306"/>
      <c r="D251" s="192"/>
      <c r="E251" s="192"/>
      <c r="F251" s="192"/>
      <c r="G251" s="192"/>
      <c r="H251" s="192"/>
      <c r="I251" s="192"/>
      <c r="J251" s="192"/>
      <c r="K251" s="192"/>
      <c r="L251" s="192"/>
      <c r="M251" s="192"/>
      <c r="N251" s="192"/>
      <c r="O251" s="192"/>
      <c r="P251" s="192"/>
      <c r="Q251" s="192"/>
      <c r="R251" s="192"/>
      <c r="S251" s="192"/>
      <c r="T251" s="192"/>
      <c r="U251" s="192"/>
      <c r="V251" s="192"/>
      <c r="W251" s="307"/>
    </row>
    <row r="252" spans="1:24" ht="20.100000000000001" customHeight="1" x14ac:dyDescent="0.15">
      <c r="A252" s="139"/>
    </row>
    <row r="253" spans="1:24" ht="20.100000000000001" customHeight="1" x14ac:dyDescent="0.15">
      <c r="A253" s="139"/>
      <c r="B253" s="139"/>
      <c r="C253" s="159"/>
      <c r="D253" s="159"/>
      <c r="E253" s="195"/>
      <c r="F253" s="159"/>
      <c r="G253" s="159"/>
      <c r="H253" s="159"/>
      <c r="I253" s="308"/>
      <c r="J253" s="165"/>
      <c r="K253" s="165"/>
      <c r="L253" s="165"/>
      <c r="M253" s="308"/>
      <c r="N253" s="165"/>
      <c r="O253" s="165"/>
      <c r="P253" s="165"/>
      <c r="Q253" s="165"/>
      <c r="R253" s="165"/>
      <c r="S253" s="308"/>
      <c r="T253" s="165"/>
      <c r="U253" s="159"/>
      <c r="V253" s="268"/>
    </row>
    <row r="254" spans="1:24" ht="20.100000000000001" customHeight="1" x14ac:dyDescent="0.15">
      <c r="A254" s="139"/>
      <c r="B254" s="139"/>
      <c r="C254" s="175" t="s">
        <v>177</v>
      </c>
      <c r="D254" s="176"/>
      <c r="E254" s="267"/>
      <c r="F254" s="176"/>
      <c r="G254" s="176"/>
      <c r="H254" s="176"/>
      <c r="I254" s="309"/>
      <c r="K254" s="192"/>
      <c r="M254" s="268"/>
      <c r="S254" s="268"/>
      <c r="V254" s="310"/>
      <c r="W254" s="192"/>
    </row>
    <row r="255" spans="1:24" ht="20.100000000000001" customHeight="1" x14ac:dyDescent="0.15">
      <c r="A255" s="139"/>
      <c r="B255" s="139"/>
      <c r="C255" s="155"/>
      <c r="D255" s="156"/>
      <c r="E255" s="273"/>
      <c r="F255" s="156"/>
      <c r="G255" s="156"/>
      <c r="H255" s="156"/>
      <c r="I255" s="273"/>
      <c r="J255" s="157"/>
      <c r="K255" s="157"/>
      <c r="L255" s="157"/>
      <c r="M255" s="277"/>
      <c r="N255" s="157"/>
      <c r="O255" s="157"/>
      <c r="P255" s="157"/>
      <c r="Q255" s="157"/>
      <c r="R255" s="157"/>
      <c r="S255" s="277"/>
      <c r="T255" s="157"/>
      <c r="U255" s="157"/>
      <c r="V255" s="311"/>
      <c r="W255" s="312"/>
    </row>
    <row r="256" spans="1:24" ht="90" customHeight="1" x14ac:dyDescent="0.15">
      <c r="A256" s="139"/>
      <c r="B256" s="139"/>
      <c r="C256" s="155"/>
      <c r="D256" s="313" t="s">
        <v>229</v>
      </c>
      <c r="E256" s="314"/>
      <c r="F256" s="313"/>
      <c r="G256" s="313"/>
      <c r="H256" s="313"/>
      <c r="I256" s="313"/>
      <c r="J256" s="313"/>
      <c r="K256" s="313"/>
      <c r="L256" s="313"/>
      <c r="M256" s="314"/>
      <c r="N256" s="313"/>
      <c r="O256" s="313"/>
      <c r="P256" s="313"/>
      <c r="Q256" s="313"/>
      <c r="R256" s="313"/>
      <c r="S256" s="314"/>
      <c r="T256" s="313"/>
      <c r="U256" s="313"/>
      <c r="V256" s="314"/>
      <c r="W256" s="170"/>
    </row>
    <row r="257" spans="1:23" ht="30" customHeight="1" x14ac:dyDescent="0.15">
      <c r="A257" s="139"/>
      <c r="B257" s="139"/>
      <c r="C257" s="155"/>
      <c r="D257" s="315"/>
      <c r="E257" s="316" t="s">
        <v>178</v>
      </c>
      <c r="F257" s="316"/>
      <c r="G257" s="316"/>
      <c r="H257" s="316"/>
      <c r="I257" s="316"/>
      <c r="J257" s="316"/>
      <c r="K257" s="316"/>
      <c r="L257" s="317"/>
      <c r="M257" s="318" t="s">
        <v>180</v>
      </c>
      <c r="N257" s="319"/>
      <c r="O257" s="319"/>
      <c r="P257" s="319"/>
      <c r="Q257" s="319"/>
      <c r="R257" s="318" t="s">
        <v>181</v>
      </c>
      <c r="S257" s="319"/>
      <c r="T257" s="319"/>
      <c r="U257" s="320"/>
      <c r="V257" s="321" t="s">
        <v>179</v>
      </c>
      <c r="W257" s="170"/>
    </row>
    <row r="258" spans="1:23" ht="20.100000000000001" customHeight="1" x14ac:dyDescent="0.15">
      <c r="A258" s="139"/>
      <c r="B258" s="139"/>
      <c r="C258" s="155"/>
      <c r="D258" s="322">
        <v>1</v>
      </c>
      <c r="E258" s="46"/>
      <c r="F258" s="47"/>
      <c r="G258" s="47"/>
      <c r="H258" s="47"/>
      <c r="I258" s="47"/>
      <c r="J258" s="47"/>
      <c r="K258" s="47"/>
      <c r="L258" s="48"/>
      <c r="M258" s="46"/>
      <c r="N258" s="47"/>
      <c r="O258" s="47"/>
      <c r="P258" s="47"/>
      <c r="Q258" s="48"/>
      <c r="R258" s="37"/>
      <c r="S258" s="38"/>
      <c r="T258" s="38"/>
      <c r="U258" s="39"/>
      <c r="V258" s="10"/>
      <c r="W258" s="170"/>
    </row>
    <row r="259" spans="1:23" ht="20.100000000000001" customHeight="1" x14ac:dyDescent="0.15">
      <c r="A259" s="139"/>
      <c r="B259" s="139"/>
      <c r="C259" s="155"/>
      <c r="D259" s="259">
        <f>D258+1</f>
        <v>2</v>
      </c>
      <c r="E259" s="49"/>
      <c r="F259" s="50"/>
      <c r="G259" s="50"/>
      <c r="H259" s="50"/>
      <c r="I259" s="50"/>
      <c r="J259" s="50"/>
      <c r="K259" s="50"/>
      <c r="L259" s="51"/>
      <c r="M259" s="49"/>
      <c r="N259" s="50"/>
      <c r="O259" s="50"/>
      <c r="P259" s="50"/>
      <c r="Q259" s="51"/>
      <c r="R259" s="40"/>
      <c r="S259" s="41"/>
      <c r="T259" s="41"/>
      <c r="U259" s="42"/>
      <c r="V259" s="11"/>
      <c r="W259" s="170"/>
    </row>
    <row r="260" spans="1:23" ht="20.100000000000001" customHeight="1" x14ac:dyDescent="0.15">
      <c r="A260" s="139"/>
      <c r="B260" s="139"/>
      <c r="C260" s="155"/>
      <c r="D260" s="259">
        <f t="shared" ref="D260:D268" si="1">D259+1</f>
        <v>3</v>
      </c>
      <c r="E260" s="49"/>
      <c r="F260" s="50"/>
      <c r="G260" s="50"/>
      <c r="H260" s="50"/>
      <c r="I260" s="50"/>
      <c r="J260" s="50"/>
      <c r="K260" s="50"/>
      <c r="L260" s="51"/>
      <c r="M260" s="49"/>
      <c r="N260" s="50"/>
      <c r="O260" s="50"/>
      <c r="P260" s="50"/>
      <c r="Q260" s="51"/>
      <c r="R260" s="40"/>
      <c r="S260" s="41"/>
      <c r="T260" s="41"/>
      <c r="U260" s="42"/>
      <c r="V260" s="11"/>
      <c r="W260" s="170"/>
    </row>
    <row r="261" spans="1:23" ht="20.100000000000001" customHeight="1" x14ac:dyDescent="0.15">
      <c r="A261" s="139"/>
      <c r="B261" s="139"/>
      <c r="C261" s="155"/>
      <c r="D261" s="259">
        <f t="shared" si="1"/>
        <v>4</v>
      </c>
      <c r="E261" s="49"/>
      <c r="F261" s="50"/>
      <c r="G261" s="50"/>
      <c r="H261" s="50"/>
      <c r="I261" s="50"/>
      <c r="J261" s="50"/>
      <c r="K261" s="50"/>
      <c r="L261" s="51"/>
      <c r="M261" s="49"/>
      <c r="N261" s="50"/>
      <c r="O261" s="50"/>
      <c r="P261" s="50"/>
      <c r="Q261" s="51"/>
      <c r="R261" s="40"/>
      <c r="S261" s="41"/>
      <c r="T261" s="41"/>
      <c r="U261" s="42"/>
      <c r="V261" s="11"/>
      <c r="W261" s="170"/>
    </row>
    <row r="262" spans="1:23" ht="20.100000000000001" customHeight="1" x14ac:dyDescent="0.15">
      <c r="A262" s="139"/>
      <c r="B262" s="139"/>
      <c r="C262" s="155"/>
      <c r="D262" s="259">
        <f t="shared" si="1"/>
        <v>5</v>
      </c>
      <c r="E262" s="49"/>
      <c r="F262" s="50"/>
      <c r="G262" s="50"/>
      <c r="H262" s="50"/>
      <c r="I262" s="50"/>
      <c r="J262" s="50"/>
      <c r="K262" s="50"/>
      <c r="L262" s="51"/>
      <c r="M262" s="49"/>
      <c r="N262" s="50"/>
      <c r="O262" s="50"/>
      <c r="P262" s="50"/>
      <c r="Q262" s="51"/>
      <c r="R262" s="40"/>
      <c r="S262" s="41"/>
      <c r="T262" s="41"/>
      <c r="U262" s="42"/>
      <c r="V262" s="11"/>
      <c r="W262" s="170"/>
    </row>
    <row r="263" spans="1:23" ht="20.100000000000001" customHeight="1" x14ac:dyDescent="0.15">
      <c r="A263" s="139"/>
      <c r="B263" s="139"/>
      <c r="C263" s="155"/>
      <c r="D263" s="259">
        <f t="shared" si="1"/>
        <v>6</v>
      </c>
      <c r="E263" s="49"/>
      <c r="F263" s="50"/>
      <c r="G263" s="50"/>
      <c r="H263" s="50"/>
      <c r="I263" s="50"/>
      <c r="J263" s="50"/>
      <c r="K263" s="50"/>
      <c r="L263" s="51"/>
      <c r="M263" s="49"/>
      <c r="N263" s="50"/>
      <c r="O263" s="50"/>
      <c r="P263" s="50"/>
      <c r="Q263" s="51"/>
      <c r="R263" s="40"/>
      <c r="S263" s="41"/>
      <c r="T263" s="41"/>
      <c r="U263" s="42"/>
      <c r="V263" s="11"/>
      <c r="W263" s="170"/>
    </row>
    <row r="264" spans="1:23" ht="20.100000000000001" customHeight="1" x14ac:dyDescent="0.15">
      <c r="A264" s="139"/>
      <c r="B264" s="139"/>
      <c r="C264" s="155"/>
      <c r="D264" s="259">
        <f t="shared" si="1"/>
        <v>7</v>
      </c>
      <c r="E264" s="49"/>
      <c r="F264" s="50"/>
      <c r="G264" s="50"/>
      <c r="H264" s="50"/>
      <c r="I264" s="50"/>
      <c r="J264" s="50"/>
      <c r="K264" s="50"/>
      <c r="L264" s="51"/>
      <c r="M264" s="49"/>
      <c r="N264" s="50"/>
      <c r="O264" s="50"/>
      <c r="P264" s="50"/>
      <c r="Q264" s="51"/>
      <c r="R264" s="40"/>
      <c r="S264" s="41"/>
      <c r="T264" s="41"/>
      <c r="U264" s="42"/>
      <c r="V264" s="11"/>
      <c r="W264" s="170"/>
    </row>
    <row r="265" spans="1:23" ht="20.100000000000001" customHeight="1" x14ac:dyDescent="0.15">
      <c r="A265" s="139"/>
      <c r="B265" s="139"/>
      <c r="C265" s="155"/>
      <c r="D265" s="259">
        <f t="shared" si="1"/>
        <v>8</v>
      </c>
      <c r="E265" s="49"/>
      <c r="F265" s="50"/>
      <c r="G265" s="50"/>
      <c r="H265" s="50"/>
      <c r="I265" s="50"/>
      <c r="J265" s="50"/>
      <c r="K265" s="50"/>
      <c r="L265" s="51"/>
      <c r="M265" s="49"/>
      <c r="N265" s="50"/>
      <c r="O265" s="50"/>
      <c r="P265" s="50"/>
      <c r="Q265" s="51"/>
      <c r="R265" s="40"/>
      <c r="S265" s="41"/>
      <c r="T265" s="41"/>
      <c r="U265" s="42"/>
      <c r="V265" s="11"/>
      <c r="W265" s="170"/>
    </row>
    <row r="266" spans="1:23" ht="20.100000000000001" customHeight="1" x14ac:dyDescent="0.15">
      <c r="A266" s="139"/>
      <c r="B266" s="139"/>
      <c r="C266" s="155"/>
      <c r="D266" s="259">
        <f t="shared" si="1"/>
        <v>9</v>
      </c>
      <c r="E266" s="49"/>
      <c r="F266" s="50"/>
      <c r="G266" s="50"/>
      <c r="H266" s="50"/>
      <c r="I266" s="50"/>
      <c r="J266" s="50"/>
      <c r="K266" s="50"/>
      <c r="L266" s="51"/>
      <c r="M266" s="49"/>
      <c r="N266" s="50"/>
      <c r="O266" s="50"/>
      <c r="P266" s="50"/>
      <c r="Q266" s="51"/>
      <c r="R266" s="40"/>
      <c r="S266" s="41"/>
      <c r="T266" s="41"/>
      <c r="U266" s="42"/>
      <c r="V266" s="11"/>
      <c r="W266" s="170"/>
    </row>
    <row r="267" spans="1:23" ht="20.100000000000001" customHeight="1" x14ac:dyDescent="0.15">
      <c r="A267" s="139"/>
      <c r="B267" s="139"/>
      <c r="C267" s="155"/>
      <c r="D267" s="259">
        <f t="shared" si="1"/>
        <v>10</v>
      </c>
      <c r="E267" s="49"/>
      <c r="F267" s="50"/>
      <c r="G267" s="50"/>
      <c r="H267" s="50"/>
      <c r="I267" s="50"/>
      <c r="J267" s="50"/>
      <c r="K267" s="50"/>
      <c r="L267" s="51"/>
      <c r="M267" s="49"/>
      <c r="N267" s="50"/>
      <c r="O267" s="50"/>
      <c r="P267" s="50"/>
      <c r="Q267" s="51"/>
      <c r="R267" s="40"/>
      <c r="S267" s="41"/>
      <c r="T267" s="41"/>
      <c r="U267" s="42"/>
      <c r="V267" s="11"/>
      <c r="W267" s="170"/>
    </row>
    <row r="268" spans="1:23" ht="20.100000000000001" customHeight="1" x14ac:dyDescent="0.15">
      <c r="A268" s="139"/>
      <c r="B268" s="139"/>
      <c r="C268" s="155"/>
      <c r="D268" s="263">
        <f t="shared" si="1"/>
        <v>11</v>
      </c>
      <c r="E268" s="34"/>
      <c r="F268" s="35"/>
      <c r="G268" s="35"/>
      <c r="H268" s="35"/>
      <c r="I268" s="35"/>
      <c r="J268" s="35"/>
      <c r="K268" s="35"/>
      <c r="L268" s="36"/>
      <c r="M268" s="34"/>
      <c r="N268" s="35"/>
      <c r="O268" s="35"/>
      <c r="P268" s="35"/>
      <c r="Q268" s="36"/>
      <c r="R268" s="43"/>
      <c r="S268" s="44"/>
      <c r="T268" s="44"/>
      <c r="U268" s="45"/>
      <c r="V268" s="12"/>
      <c r="W268" s="170"/>
    </row>
    <row r="269" spans="1:23" ht="20.100000000000001" customHeight="1" x14ac:dyDescent="0.15">
      <c r="A269" s="139"/>
      <c r="B269" s="139"/>
      <c r="C269" s="155"/>
      <c r="U269" s="159"/>
      <c r="W269" s="170"/>
    </row>
    <row r="270" spans="1:23" ht="20.100000000000001" customHeight="1" x14ac:dyDescent="0.15">
      <c r="A270" s="139"/>
      <c r="B270" s="139"/>
      <c r="C270" s="171"/>
      <c r="D270" s="172"/>
      <c r="E270" s="172"/>
      <c r="F270" s="172"/>
      <c r="G270" s="172"/>
      <c r="H270" s="172"/>
      <c r="I270" s="172"/>
      <c r="J270" s="172"/>
      <c r="K270" s="172"/>
      <c r="L270" s="172"/>
      <c r="M270" s="323"/>
      <c r="N270" s="172"/>
      <c r="O270" s="324"/>
      <c r="P270" s="325"/>
      <c r="Q270" s="325"/>
      <c r="R270" s="325"/>
      <c r="S270" s="326"/>
      <c r="T270" s="173"/>
      <c r="U270" s="172"/>
      <c r="V270" s="192"/>
      <c r="W270" s="307"/>
    </row>
    <row r="271" spans="1:23" ht="20.100000000000001" customHeight="1" x14ac:dyDescent="0.15">
      <c r="A271" s="139"/>
      <c r="B271" s="139"/>
      <c r="C271" s="159"/>
      <c r="D271" s="159"/>
      <c r="E271" s="159"/>
      <c r="F271" s="159"/>
      <c r="G271" s="159"/>
      <c r="H271" s="159"/>
      <c r="I271" s="308"/>
      <c r="J271" s="165"/>
      <c r="K271" s="165"/>
      <c r="L271" s="165"/>
      <c r="M271" s="165"/>
      <c r="N271" s="165"/>
      <c r="O271" s="165"/>
      <c r="P271" s="165"/>
      <c r="Q271" s="165"/>
      <c r="R271" s="165"/>
      <c r="S271" s="165"/>
      <c r="T271" s="165"/>
      <c r="U271" s="165"/>
    </row>
    <row r="272" spans="1:23" ht="20.100000000000001" customHeight="1" x14ac:dyDescent="0.15">
      <c r="A272" s="139"/>
      <c r="B272" s="139"/>
      <c r="C272" s="159"/>
      <c r="D272" s="159"/>
      <c r="E272" s="159"/>
      <c r="F272" s="159"/>
      <c r="G272" s="159"/>
      <c r="H272" s="159"/>
      <c r="I272" s="308"/>
      <c r="J272" s="165"/>
      <c r="K272" s="165"/>
      <c r="L272" s="165"/>
      <c r="M272" s="165"/>
      <c r="N272" s="165"/>
      <c r="O272" s="165"/>
      <c r="P272" s="165"/>
      <c r="Q272" s="165"/>
      <c r="R272" s="165"/>
      <c r="S272" s="165"/>
      <c r="T272" s="165"/>
      <c r="U272" s="165"/>
    </row>
    <row r="273" spans="1:24" ht="20.100000000000001" customHeight="1" x14ac:dyDescent="0.15">
      <c r="A273" s="139"/>
      <c r="B273" s="139"/>
      <c r="C273" s="175" t="s">
        <v>121</v>
      </c>
      <c r="D273" s="176"/>
      <c r="E273" s="176"/>
      <c r="F273" s="176"/>
      <c r="G273" s="176"/>
      <c r="H273" s="177"/>
      <c r="I273" s="268"/>
    </row>
    <row r="274" spans="1:24" ht="20.100000000000001" customHeight="1" x14ac:dyDescent="0.15">
      <c r="A274" s="139"/>
      <c r="B274" s="139"/>
      <c r="C274" s="155"/>
      <c r="D274" s="156"/>
      <c r="E274" s="156"/>
      <c r="F274" s="156"/>
      <c r="G274" s="156"/>
      <c r="H274" s="156"/>
      <c r="I274" s="277"/>
      <c r="J274" s="157"/>
      <c r="K274" s="157"/>
      <c r="L274" s="157"/>
      <c r="M274" s="157"/>
      <c r="N274" s="157"/>
      <c r="O274" s="157"/>
      <c r="P274" s="157"/>
      <c r="Q274" s="157"/>
      <c r="R274" s="157"/>
      <c r="S274" s="157"/>
      <c r="T274" s="157"/>
      <c r="U274" s="157"/>
      <c r="V274" s="305"/>
      <c r="W274" s="312"/>
    </row>
    <row r="275" spans="1:24" ht="20.100000000000001" customHeight="1" x14ac:dyDescent="0.15">
      <c r="A275" s="139">
        <f>IF(SUM(役員情報入力シート!A9:A58)&gt;0, 1001, 0)</f>
        <v>1001</v>
      </c>
      <c r="B275" s="330"/>
      <c r="C275" s="161"/>
      <c r="D275" s="189" t="s">
        <v>128</v>
      </c>
      <c r="E275" s="159"/>
      <c r="F275" s="159"/>
      <c r="G275" s="159"/>
      <c r="H275" s="159"/>
      <c r="I275" s="179"/>
      <c r="J275" s="165"/>
      <c r="K275" s="165"/>
      <c r="L275" s="165"/>
      <c r="M275" s="165"/>
      <c r="N275" s="165"/>
      <c r="O275" s="165"/>
      <c r="P275" s="308"/>
      <c r="Q275" s="165"/>
      <c r="R275" s="165"/>
      <c r="S275" s="165"/>
      <c r="T275" s="165"/>
      <c r="U275" s="165"/>
      <c r="X275" s="193"/>
    </row>
    <row r="276" spans="1:24" ht="20.100000000000001" customHeight="1" x14ac:dyDescent="0.15">
      <c r="A276" s="139"/>
      <c r="B276" s="139"/>
      <c r="C276" s="171"/>
      <c r="D276" s="172"/>
      <c r="E276" s="172"/>
      <c r="F276" s="172"/>
      <c r="G276" s="172"/>
      <c r="H276" s="172"/>
      <c r="I276" s="327"/>
      <c r="J276" s="173"/>
      <c r="K276" s="173"/>
      <c r="L276" s="173"/>
      <c r="M276" s="173"/>
      <c r="N276" s="173"/>
      <c r="O276" s="173"/>
      <c r="P276" s="173"/>
      <c r="Q276" s="173"/>
      <c r="R276" s="173"/>
      <c r="S276" s="173"/>
      <c r="T276" s="173"/>
      <c r="U276" s="173"/>
      <c r="V276" s="192"/>
      <c r="W276" s="307"/>
      <c r="X276" s="193"/>
    </row>
    <row r="277" spans="1:24" ht="20.100000000000001" customHeight="1" x14ac:dyDescent="0.15">
      <c r="A277" s="139"/>
      <c r="B277" s="139"/>
      <c r="C277" s="159"/>
      <c r="D277" s="159"/>
      <c r="E277" s="159"/>
      <c r="F277" s="159"/>
      <c r="G277" s="159"/>
      <c r="H277" s="159"/>
      <c r="I277" s="328"/>
      <c r="J277" s="165"/>
      <c r="K277" s="165"/>
      <c r="L277" s="165"/>
      <c r="M277" s="165"/>
      <c r="N277" s="165"/>
      <c r="O277" s="165"/>
      <c r="P277" s="165"/>
      <c r="Q277" s="165"/>
      <c r="R277" s="165"/>
      <c r="S277" s="165"/>
      <c r="T277" s="165"/>
      <c r="U277" s="165"/>
    </row>
  </sheetData>
  <sheetProtection algorithmName="SHA-512" hashValue="DouRuNRgb6CuMOF1N7mcNjlPDrekja1VEpi+8i1EkSuPoraRbsRUTEqJAUarAKIjmCLdvjpc/HN3KOacXZiiOw==" saltValue="PbBaHgvfZQRh8M/HwMpKcw==" spinCount="100000" sheet="1" objects="1" scenarios="1"/>
  <dataConsolidate/>
  <mergeCells count="250">
    <mergeCell ref="P230:V230"/>
    <mergeCell ref="P231:V231"/>
    <mergeCell ref="C3:W3"/>
    <mergeCell ref="E214:K214"/>
    <mergeCell ref="C13:H13"/>
    <mergeCell ref="I22:V22"/>
    <mergeCell ref="I28:V28"/>
    <mergeCell ref="I40:M40"/>
    <mergeCell ref="I32:V32"/>
    <mergeCell ref="I149:M149"/>
    <mergeCell ref="I118:M118"/>
    <mergeCell ref="I77:V77"/>
    <mergeCell ref="I83:M83"/>
    <mergeCell ref="I38:V38"/>
    <mergeCell ref="I75:V75"/>
    <mergeCell ref="J76:V76"/>
    <mergeCell ref="C60:H60"/>
    <mergeCell ref="I63:M63"/>
    <mergeCell ref="I191:M191"/>
    <mergeCell ref="I155:V155"/>
    <mergeCell ref="I153:V153"/>
    <mergeCell ref="I114:V114"/>
    <mergeCell ref="I85:M85"/>
    <mergeCell ref="L211:M211"/>
    <mergeCell ref="E232:K232"/>
    <mergeCell ref="E233:K233"/>
    <mergeCell ref="E234:K234"/>
    <mergeCell ref="E235:K235"/>
    <mergeCell ref="L219:M219"/>
    <mergeCell ref="L225:M225"/>
    <mergeCell ref="L223:M223"/>
    <mergeCell ref="M229:O229"/>
    <mergeCell ref="M230:O230"/>
    <mergeCell ref="M231:O231"/>
    <mergeCell ref="M232:O232"/>
    <mergeCell ref="M233:O233"/>
    <mergeCell ref="M234:O234"/>
    <mergeCell ref="M235:O235"/>
    <mergeCell ref="L214:M214"/>
    <mergeCell ref="D229:K229"/>
    <mergeCell ref="G247:K247"/>
    <mergeCell ref="G248:K248"/>
    <mergeCell ref="N217:V217"/>
    <mergeCell ref="N218:V218"/>
    <mergeCell ref="N219:V219"/>
    <mergeCell ref="N220:V220"/>
    <mergeCell ref="N221:V221"/>
    <mergeCell ref="S247:T247"/>
    <mergeCell ref="S248:T248"/>
    <mergeCell ref="Q247:R247"/>
    <mergeCell ref="Q248:R248"/>
    <mergeCell ref="P232:V232"/>
    <mergeCell ref="P233:V233"/>
    <mergeCell ref="P234:V234"/>
    <mergeCell ref="P235:V235"/>
    <mergeCell ref="P236:V236"/>
    <mergeCell ref="C240:H240"/>
    <mergeCell ref="E244:F244"/>
    <mergeCell ref="E236:K236"/>
    <mergeCell ref="M236:O236"/>
    <mergeCell ref="P229:V229"/>
    <mergeCell ref="E230:K230"/>
    <mergeCell ref="C273:H273"/>
    <mergeCell ref="L218:M218"/>
    <mergeCell ref="L216:M216"/>
    <mergeCell ref="L217:M217"/>
    <mergeCell ref="L215:M215"/>
    <mergeCell ref="E223:K223"/>
    <mergeCell ref="E224:K224"/>
    <mergeCell ref="E225:K225"/>
    <mergeCell ref="E215:K215"/>
    <mergeCell ref="E216:K216"/>
    <mergeCell ref="E217:K217"/>
    <mergeCell ref="E218:K218"/>
    <mergeCell ref="E219:K219"/>
    <mergeCell ref="E220:K220"/>
    <mergeCell ref="E221:K221"/>
    <mergeCell ref="E222:K222"/>
    <mergeCell ref="D256:V256"/>
    <mergeCell ref="E249:F249"/>
    <mergeCell ref="L220:M220"/>
    <mergeCell ref="L221:M221"/>
    <mergeCell ref="L224:M224"/>
    <mergeCell ref="G244:K244"/>
    <mergeCell ref="G245:K245"/>
    <mergeCell ref="G246:K246"/>
    <mergeCell ref="C109:H109"/>
    <mergeCell ref="D111:V111"/>
    <mergeCell ref="I112:V112"/>
    <mergeCell ref="I159:M159"/>
    <mergeCell ref="I34:M34"/>
    <mergeCell ref="I36:M36"/>
    <mergeCell ref="I71:V71"/>
    <mergeCell ref="I79:V79"/>
    <mergeCell ref="I81:V81"/>
    <mergeCell ref="I122:V122"/>
    <mergeCell ref="I120:M120"/>
    <mergeCell ref="C146:H146"/>
    <mergeCell ref="I151:M151"/>
    <mergeCell ref="I30:V30"/>
    <mergeCell ref="I24:V24"/>
    <mergeCell ref="I20:M20"/>
    <mergeCell ref="I26:V26"/>
    <mergeCell ref="I87:V87"/>
    <mergeCell ref="I69:M69"/>
    <mergeCell ref="I73:V73"/>
    <mergeCell ref="J74:V74"/>
    <mergeCell ref="L209:M209"/>
    <mergeCell ref="E199:K199"/>
    <mergeCell ref="E197:K197"/>
    <mergeCell ref="D196:K196"/>
    <mergeCell ref="L198:M198"/>
    <mergeCell ref="L203:M203"/>
    <mergeCell ref="L205:M205"/>
    <mergeCell ref="I193:M193"/>
    <mergeCell ref="E200:K200"/>
    <mergeCell ref="E201:K201"/>
    <mergeCell ref="E202:K202"/>
    <mergeCell ref="E203:K203"/>
    <mergeCell ref="E204:K204"/>
    <mergeCell ref="E205:K205"/>
    <mergeCell ref="E208:K208"/>
    <mergeCell ref="E209:K209"/>
    <mergeCell ref="C188:H188"/>
    <mergeCell ref="E198:K198"/>
    <mergeCell ref="I169:M169"/>
    <mergeCell ref="I180:M180"/>
    <mergeCell ref="I157:V157"/>
    <mergeCell ref="I161:M161"/>
    <mergeCell ref="E184:V184"/>
    <mergeCell ref="C166:H166"/>
    <mergeCell ref="E174:H174"/>
    <mergeCell ref="I174:M174"/>
    <mergeCell ref="E175:H175"/>
    <mergeCell ref="I175:M175"/>
    <mergeCell ref="E176:H176"/>
    <mergeCell ref="I176:M176"/>
    <mergeCell ref="E177:H177"/>
    <mergeCell ref="I177:M177"/>
    <mergeCell ref="E178:H178"/>
    <mergeCell ref="I178:M178"/>
    <mergeCell ref="L197:M197"/>
    <mergeCell ref="E211:K211"/>
    <mergeCell ref="E212:K212"/>
    <mergeCell ref="E213:K213"/>
    <mergeCell ref="L208:M208"/>
    <mergeCell ref="L202:M202"/>
    <mergeCell ref="L201:M201"/>
    <mergeCell ref="L206:M206"/>
    <mergeCell ref="L207:M207"/>
    <mergeCell ref="E206:K206"/>
    <mergeCell ref="E207:K207"/>
    <mergeCell ref="E210:K210"/>
    <mergeCell ref="L204:M204"/>
    <mergeCell ref="L213:M213"/>
    <mergeCell ref="L212:M212"/>
    <mergeCell ref="V1:W1"/>
    <mergeCell ref="C254:H254"/>
    <mergeCell ref="I171:M171"/>
    <mergeCell ref="I173:M173"/>
    <mergeCell ref="N196:V196"/>
    <mergeCell ref="N197:V197"/>
    <mergeCell ref="N198:V198"/>
    <mergeCell ref="N199:V199"/>
    <mergeCell ref="N200:V200"/>
    <mergeCell ref="N201:V201"/>
    <mergeCell ref="N202:V202"/>
    <mergeCell ref="N203:V203"/>
    <mergeCell ref="N204:V204"/>
    <mergeCell ref="N205:V205"/>
    <mergeCell ref="N206:V206"/>
    <mergeCell ref="N207:V207"/>
    <mergeCell ref="G249:K249"/>
    <mergeCell ref="M245:P245"/>
    <mergeCell ref="L210:M210"/>
    <mergeCell ref="I116:V116"/>
    <mergeCell ref="L199:M199"/>
    <mergeCell ref="L200:M200"/>
    <mergeCell ref="L196:M196"/>
    <mergeCell ref="J192:V192"/>
    <mergeCell ref="M244:P244"/>
    <mergeCell ref="L222:M222"/>
    <mergeCell ref="M249:P249"/>
    <mergeCell ref="Q244:R244"/>
    <mergeCell ref="Q245:R245"/>
    <mergeCell ref="Q246:R246"/>
    <mergeCell ref="S244:T244"/>
    <mergeCell ref="S245:T245"/>
    <mergeCell ref="S246:T246"/>
    <mergeCell ref="D228:V228"/>
    <mergeCell ref="N222:V222"/>
    <mergeCell ref="N223:V223"/>
    <mergeCell ref="N224:V224"/>
    <mergeCell ref="N225:V225"/>
    <mergeCell ref="E245:F245"/>
    <mergeCell ref="E246:F246"/>
    <mergeCell ref="E247:F247"/>
    <mergeCell ref="E248:F248"/>
    <mergeCell ref="S249:T249"/>
    <mergeCell ref="Q249:R249"/>
    <mergeCell ref="M246:P246"/>
    <mergeCell ref="M247:P247"/>
    <mergeCell ref="M248:P248"/>
    <mergeCell ref="E231:K231"/>
    <mergeCell ref="E268:L268"/>
    <mergeCell ref="N208:V208"/>
    <mergeCell ref="N209:V209"/>
    <mergeCell ref="N210:V210"/>
    <mergeCell ref="N211:V211"/>
    <mergeCell ref="N212:V212"/>
    <mergeCell ref="N213:V213"/>
    <mergeCell ref="N214:V214"/>
    <mergeCell ref="N215:V215"/>
    <mergeCell ref="N216:V216"/>
    <mergeCell ref="E267:L267"/>
    <mergeCell ref="E257:L257"/>
    <mergeCell ref="E258:L258"/>
    <mergeCell ref="E259:L259"/>
    <mergeCell ref="E260:L260"/>
    <mergeCell ref="E261:L261"/>
    <mergeCell ref="E262:L262"/>
    <mergeCell ref="E263:L263"/>
    <mergeCell ref="E264:L264"/>
    <mergeCell ref="E265:L265"/>
    <mergeCell ref="E266:L266"/>
    <mergeCell ref="M266:Q266"/>
    <mergeCell ref="M267:Q267"/>
    <mergeCell ref="D243:V243"/>
    <mergeCell ref="M268:Q268"/>
    <mergeCell ref="R257:U257"/>
    <mergeCell ref="R258:U258"/>
    <mergeCell ref="R259:U259"/>
    <mergeCell ref="R260:U260"/>
    <mergeCell ref="R261:U261"/>
    <mergeCell ref="R262:U262"/>
    <mergeCell ref="R263:U263"/>
    <mergeCell ref="R264:U264"/>
    <mergeCell ref="R265:U265"/>
    <mergeCell ref="R266:U266"/>
    <mergeCell ref="R267:U267"/>
    <mergeCell ref="R268:U268"/>
    <mergeCell ref="M257:Q257"/>
    <mergeCell ref="M258:Q258"/>
    <mergeCell ref="M259:Q259"/>
    <mergeCell ref="M260:Q260"/>
    <mergeCell ref="M261:Q261"/>
    <mergeCell ref="M262:Q262"/>
    <mergeCell ref="M263:Q263"/>
    <mergeCell ref="M264:Q264"/>
    <mergeCell ref="M265:Q265"/>
  </mergeCells>
  <phoneticPr fontId="5"/>
  <conditionalFormatting sqref="I20:M20">
    <cfRule type="expression" dxfId="69" priority="65" stopIfTrue="1">
      <formula>ISBLANK($I20)</formula>
    </cfRule>
  </conditionalFormatting>
  <conditionalFormatting sqref="I22:V22">
    <cfRule type="expression" dxfId="68" priority="64" stopIfTrue="1">
      <formula>AND(I22&lt;&gt;"", OR(ISERROR(FIND("@"&amp;LEFT(I22,3)&amp;"@", 都道府県3))=FALSE, ISERROR(FIND("@"&amp;LEFT(I22,4)&amp;"@",都道府県4))=FALSE))=FALSE</formula>
    </cfRule>
  </conditionalFormatting>
  <conditionalFormatting sqref="I24:V24">
    <cfRule type="expression" dxfId="67" priority="63" stopIfTrue="1">
      <formula>ISBLANK($I24)</formula>
    </cfRule>
  </conditionalFormatting>
  <conditionalFormatting sqref="I26:V26">
    <cfRule type="expression" dxfId="66" priority="62" stopIfTrue="1">
      <formula>ISBLANK($I26)</formula>
    </cfRule>
  </conditionalFormatting>
  <conditionalFormatting sqref="I28:V28">
    <cfRule type="expression" dxfId="65" priority="61" stopIfTrue="1">
      <formula>ISBLANK($I28)</formula>
    </cfRule>
  </conditionalFormatting>
  <conditionalFormatting sqref="I30:V30">
    <cfRule type="expression" dxfId="64" priority="60" stopIfTrue="1">
      <formula>ISBLANK($I30)</formula>
    </cfRule>
  </conditionalFormatting>
  <conditionalFormatting sqref="I32:V32">
    <cfRule type="expression" dxfId="63" priority="59" stopIfTrue="1">
      <formula>ISBLANK($I32)</formula>
    </cfRule>
  </conditionalFormatting>
  <conditionalFormatting sqref="I34:M34">
    <cfRule type="expression" dxfId="62" priority="58" stopIfTrue="1">
      <formula>NOT(AND(I34&lt;&gt;"",ISNUMBER(VALUE(SUBSTITUTE(I34,"-","")))))</formula>
    </cfRule>
  </conditionalFormatting>
  <conditionalFormatting sqref="I36:M36">
    <cfRule type="expression" dxfId="61" priority="57" stopIfTrue="1">
      <formula>OR(AND(I36&lt;&gt;"",NOT(ISNUMBER(VALUE(SUBSTITUTE(I36,"-",""))))), AND($I63="しない",ISBLANK($I36)))</formula>
    </cfRule>
  </conditionalFormatting>
  <conditionalFormatting sqref="I38:V38">
    <cfRule type="expression" dxfId="60" priority="56" stopIfTrue="1">
      <formula>AND($I63="しない",ISBLANK($I38))</formula>
    </cfRule>
  </conditionalFormatting>
  <conditionalFormatting sqref="I40:M40">
    <cfRule type="expression" dxfId="59" priority="55" stopIfTrue="1">
      <formula>AND($I40&lt;&gt;"一致する", $I40&lt;&gt;"一致しない")</formula>
    </cfRule>
  </conditionalFormatting>
  <conditionalFormatting sqref="I63:M63">
    <cfRule type="expression" dxfId="58" priority="54" stopIfTrue="1">
      <formula>AND(I63&lt;&gt;"しない", I63&lt;&gt;"する")</formula>
    </cfRule>
  </conditionalFormatting>
  <conditionalFormatting sqref="I69:M69">
    <cfRule type="expression" dxfId="57" priority="53" stopIfTrue="1">
      <formula>OR(AND($I63="する",ISBLANK($I69)),AND($I63="しない",NOT(ISBLANK($I69))))</formula>
    </cfRule>
  </conditionalFormatting>
  <conditionalFormatting sqref="I71:V71">
    <cfRule type="expression" dxfId="56" priority="52" stopIfTrue="1">
      <formula>OR(AND($I63="する",AND(I71&lt;&gt;"", OR(ISERROR(FIND("@"&amp;LEFT(I71,3)&amp;"@", 都道府県3))=FALSE, ISERROR(FIND("@"&amp;LEFT(I71,4)&amp;"@",都道府県4))=FALSE))=FALSE),AND($I63="しない",NOT(ISBLANK($I71))))</formula>
    </cfRule>
  </conditionalFormatting>
  <conditionalFormatting sqref="I73:V73">
    <cfRule type="expression" dxfId="55" priority="51" stopIfTrue="1">
      <formula>OR(AND($I63="する",ISBLANK($I73)),AND($I63="しない",NOT(ISBLANK($I73))))</formula>
    </cfRule>
  </conditionalFormatting>
  <conditionalFormatting sqref="I75:V75">
    <cfRule type="expression" dxfId="54" priority="50" stopIfTrue="1">
      <formula>OR(AND($I63="する",ISBLANK($I75)),AND($I63="しない",NOT(ISBLANK($I75))))</formula>
    </cfRule>
  </conditionalFormatting>
  <conditionalFormatting sqref="I77:V77">
    <cfRule type="expression" dxfId="53" priority="49" stopIfTrue="1">
      <formula>OR(AND($I63="する",ISBLANK($I77)),AND($I63="しない",NOT(ISBLANK($I77))))</formula>
    </cfRule>
  </conditionalFormatting>
  <conditionalFormatting sqref="I79:V79">
    <cfRule type="expression" dxfId="52" priority="48" stopIfTrue="1">
      <formula>OR(AND($I63="する",ISBLANK($I79)),AND($I63="しない",NOT(ISBLANK($I79))))</formula>
    </cfRule>
  </conditionalFormatting>
  <conditionalFormatting sqref="I81:V81">
    <cfRule type="expression" dxfId="51" priority="47" stopIfTrue="1">
      <formula>OR(AND($I63="する",ISBLANK($I81)),AND($I63="しない",NOT(ISBLANK($I81))))</formula>
    </cfRule>
  </conditionalFormatting>
  <conditionalFormatting sqref="I83:M83">
    <cfRule type="expression" dxfId="50" priority="46" stopIfTrue="1">
      <formula>OR(AND($I63="する",NOT(AND(I83&lt;&gt;"",ISNUMBER(VALUE(SUBSTITUTE(I83,"-","")))))), AND($I63="しない",NOT(ISBLANK($I83))))</formula>
    </cfRule>
  </conditionalFormatting>
  <conditionalFormatting sqref="I85:M85">
    <cfRule type="expression" dxfId="49" priority="45" stopIfTrue="1">
      <formula>OR(AND($I63="する",NOT(AND(I85&lt;&gt;"",ISNUMBER(VALUE(SUBSTITUTE(I85,"-","")))))), AND($I63="しない",NOT(ISBLANK($I85))))</formula>
    </cfRule>
  </conditionalFormatting>
  <conditionalFormatting sqref="I87:V87">
    <cfRule type="expression" dxfId="48" priority="44" stopIfTrue="1">
      <formula>OR(AND($I63="する", TRIM($I87)=""),AND($I63="しない", TRIM($I87)&lt;&gt;""))</formula>
    </cfRule>
  </conditionalFormatting>
  <conditionalFormatting sqref="I112:V112">
    <cfRule type="expression" dxfId="47" priority="43" stopIfTrue="1">
      <formula>TRIM($I112)=""</formula>
    </cfRule>
  </conditionalFormatting>
  <conditionalFormatting sqref="I114:V114">
    <cfRule type="expression" dxfId="46" priority="42" stopIfTrue="1">
      <formula>TRIM($I114)=""</formula>
    </cfRule>
  </conditionalFormatting>
  <conditionalFormatting sqref="I116:V116">
    <cfRule type="expression" dxfId="45" priority="41" stopIfTrue="1">
      <formula>TRIM($I116)=""</formula>
    </cfRule>
  </conditionalFormatting>
  <conditionalFormatting sqref="I118:M118">
    <cfRule type="expression" dxfId="44" priority="40" stopIfTrue="1">
      <formula>NOT(AND(I118&lt;&gt;"",ISNUMBER(VALUE(SUBSTITUTE(I118,"-","")))))</formula>
    </cfRule>
  </conditionalFormatting>
  <conditionalFormatting sqref="I120:M120">
    <cfRule type="expression" dxfId="43" priority="39" stopIfTrue="1">
      <formula>AND(I120&lt;&gt;"",NOT(ISNUMBER(VALUE(SUBSTITUTE(I120,"-","")))))</formula>
    </cfRule>
  </conditionalFormatting>
  <conditionalFormatting sqref="I149:M149">
    <cfRule type="expression" dxfId="42" priority="38" stopIfTrue="1">
      <formula>AND(I149&lt;&gt;"しない", I149&lt;&gt;"する")</formula>
    </cfRule>
  </conditionalFormatting>
  <conditionalFormatting sqref="I151:M151">
    <cfRule type="expression" dxfId="41" priority="37" stopIfTrue="1">
      <formula>AND($I149="する",ISBLANK($I151))</formula>
    </cfRule>
  </conditionalFormatting>
  <conditionalFormatting sqref="I153:V153">
    <cfRule type="expression" dxfId="40" priority="36" stopIfTrue="1">
      <formula>AND($I149="する",ISBLANK($I153))</formula>
    </cfRule>
  </conditionalFormatting>
  <conditionalFormatting sqref="I157:V157">
    <cfRule type="expression" dxfId="39" priority="35" stopIfTrue="1">
      <formula>AND($I149="する",ISBLANK($I157))</formula>
    </cfRule>
  </conditionalFormatting>
  <conditionalFormatting sqref="I159:M159">
    <cfRule type="expression" dxfId="38" priority="34" stopIfTrue="1">
      <formula>AND($I149="する",NOT(AND(I159&lt;&gt;"",ISNUMBER(VALUE(SUBSTITUTE(I159,"-",""))))))</formula>
    </cfRule>
  </conditionalFormatting>
  <conditionalFormatting sqref="I161:M161">
    <cfRule type="expression" dxfId="37" priority="33" stopIfTrue="1">
      <formula>AND($I149="する",AND(I161&lt;&gt;"",NOT(ISNUMBER(VALUE(SUBSTITUTE(I161,"-",""))))))</formula>
    </cfRule>
  </conditionalFormatting>
  <conditionalFormatting sqref="I191:M191">
    <cfRule type="expression" dxfId="36" priority="32" stopIfTrue="1">
      <formula>ISBLANK($I191)</formula>
    </cfRule>
  </conditionalFormatting>
  <conditionalFormatting sqref="P191">
    <cfRule type="expression" dxfId="35" priority="31" stopIfTrue="1">
      <formula>OR(NOT(ISNUMBER(VALUE(P191))), TRIM(P191)="", LEN(P191)&lt;&gt;6)</formula>
    </cfRule>
  </conditionalFormatting>
  <conditionalFormatting sqref="I193:M193">
    <cfRule type="expression" dxfId="34" priority="30" stopIfTrue="1">
      <formula>ISBLANK(I193)</formula>
    </cfRule>
  </conditionalFormatting>
  <conditionalFormatting sqref="L197:M197">
    <cfRule type="expression" dxfId="33" priority="29" stopIfTrue="1">
      <formula>希望&lt;&gt;0</formula>
    </cfRule>
  </conditionalFormatting>
  <conditionalFormatting sqref="L198:M198">
    <cfRule type="expression" dxfId="32" priority="28" stopIfTrue="1">
      <formula>希望&lt;&gt;0</formula>
    </cfRule>
  </conditionalFormatting>
  <conditionalFormatting sqref="L199:M199">
    <cfRule type="expression" dxfId="31" priority="27" stopIfTrue="1">
      <formula>希望&lt;&gt;0</formula>
    </cfRule>
  </conditionalFormatting>
  <conditionalFormatting sqref="L200:M200">
    <cfRule type="expression" dxfId="30" priority="26" stopIfTrue="1">
      <formula>希望&lt;&gt;0</formula>
    </cfRule>
  </conditionalFormatting>
  <conditionalFormatting sqref="L201:M201">
    <cfRule type="expression" dxfId="29" priority="25" stopIfTrue="1">
      <formula>希望&lt;&gt;0</formula>
    </cfRule>
  </conditionalFormatting>
  <conditionalFormatting sqref="L202:M202">
    <cfRule type="expression" dxfId="28" priority="24" stopIfTrue="1">
      <formula>希望&lt;&gt;0</formula>
    </cfRule>
  </conditionalFormatting>
  <conditionalFormatting sqref="L203:M203">
    <cfRule type="expression" dxfId="27" priority="23" stopIfTrue="1">
      <formula>希望&lt;&gt;0</formula>
    </cfRule>
  </conditionalFormatting>
  <conditionalFormatting sqref="L204:M204">
    <cfRule type="expression" dxfId="26" priority="22" stopIfTrue="1">
      <formula>希望&lt;&gt;0</formula>
    </cfRule>
  </conditionalFormatting>
  <conditionalFormatting sqref="L205:M205">
    <cfRule type="expression" dxfId="25" priority="21" stopIfTrue="1">
      <formula>希望&lt;&gt;0</formula>
    </cfRule>
  </conditionalFormatting>
  <conditionalFormatting sqref="L206:M206">
    <cfRule type="expression" dxfId="24" priority="20" stopIfTrue="1">
      <formula>希望&lt;&gt;0</formula>
    </cfRule>
  </conditionalFormatting>
  <conditionalFormatting sqref="L207:M207">
    <cfRule type="expression" dxfId="23" priority="19" stopIfTrue="1">
      <formula>希望&lt;&gt;0</formula>
    </cfRule>
  </conditionalFormatting>
  <conditionalFormatting sqref="L208:M208">
    <cfRule type="expression" dxfId="22" priority="18" stopIfTrue="1">
      <formula>希望&lt;&gt;0</formula>
    </cfRule>
  </conditionalFormatting>
  <conditionalFormatting sqref="L209:M209">
    <cfRule type="expression" dxfId="21" priority="17" stopIfTrue="1">
      <formula>希望&lt;&gt;0</formula>
    </cfRule>
  </conditionalFormatting>
  <conditionalFormatting sqref="L210:M210">
    <cfRule type="expression" dxfId="20" priority="16" stopIfTrue="1">
      <formula>希望&lt;&gt;0</formula>
    </cfRule>
  </conditionalFormatting>
  <conditionalFormatting sqref="L211:M211">
    <cfRule type="expression" dxfId="19" priority="15" stopIfTrue="1">
      <formula>希望&lt;&gt;0</formula>
    </cfRule>
  </conditionalFormatting>
  <conditionalFormatting sqref="L212:M212">
    <cfRule type="expression" dxfId="18" priority="14" stopIfTrue="1">
      <formula>希望&lt;&gt;0</formula>
    </cfRule>
  </conditionalFormatting>
  <conditionalFormatting sqref="L213:M213">
    <cfRule type="expression" dxfId="17" priority="13" stopIfTrue="1">
      <formula>希望&lt;&gt;0</formula>
    </cfRule>
  </conditionalFormatting>
  <conditionalFormatting sqref="L214:M214">
    <cfRule type="expression" dxfId="16" priority="12" stopIfTrue="1">
      <formula>希望&lt;&gt;0</formula>
    </cfRule>
  </conditionalFormatting>
  <conditionalFormatting sqref="L215:M215">
    <cfRule type="expression" dxfId="15" priority="11" stopIfTrue="1">
      <formula>希望&lt;&gt;0</formula>
    </cfRule>
  </conditionalFormatting>
  <conditionalFormatting sqref="L216:M216">
    <cfRule type="expression" dxfId="14" priority="10" stopIfTrue="1">
      <formula>希望&lt;&gt;0</formula>
    </cfRule>
  </conditionalFormatting>
  <conditionalFormatting sqref="L217:M217">
    <cfRule type="expression" dxfId="13" priority="9" stopIfTrue="1">
      <formula>希望&lt;&gt;0</formula>
    </cfRule>
  </conditionalFormatting>
  <conditionalFormatting sqref="L218:M218">
    <cfRule type="expression" dxfId="12" priority="8" stopIfTrue="1">
      <formula>希望&lt;&gt;0</formula>
    </cfRule>
  </conditionalFormatting>
  <conditionalFormatting sqref="L219:M219">
    <cfRule type="expression" dxfId="11" priority="7" stopIfTrue="1">
      <formula>希望&lt;&gt;0</formula>
    </cfRule>
  </conditionalFormatting>
  <conditionalFormatting sqref="L220:M220">
    <cfRule type="expression" dxfId="10" priority="6" stopIfTrue="1">
      <formula>希望&lt;&gt;0</formula>
    </cfRule>
  </conditionalFormatting>
  <conditionalFormatting sqref="L221:M221">
    <cfRule type="expression" dxfId="9" priority="5" stopIfTrue="1">
      <formula>希望&lt;&gt;0</formula>
    </cfRule>
  </conditionalFormatting>
  <conditionalFormatting sqref="L222:M222">
    <cfRule type="expression" dxfId="8" priority="4" stopIfTrue="1">
      <formula>希望&lt;&gt;0</formula>
    </cfRule>
  </conditionalFormatting>
  <conditionalFormatting sqref="L223:M223">
    <cfRule type="expression" dxfId="7" priority="3" stopIfTrue="1">
      <formula>希望&lt;&gt;0</formula>
    </cfRule>
  </conditionalFormatting>
  <conditionalFormatting sqref="L224:M224">
    <cfRule type="expression" dxfId="6" priority="2" stopIfTrue="1">
      <formula>希望&lt;&gt;0</formula>
    </cfRule>
  </conditionalFormatting>
  <conditionalFormatting sqref="L225:M225">
    <cfRule type="expression" dxfId="5" priority="1" stopIfTrue="1">
      <formula>希望&lt;&gt;0</formula>
    </cfRule>
  </conditionalFormatting>
  <dataValidations count="209">
    <dataValidation type="whole" imeMode="halfAlpha" allowBlank="1" showInputMessage="1" showErrorMessage="1" error="7桁の数字を入力してください" sqref="I20:M20" xr:uid="{D868E06E-F200-40DA-9DEA-CFE8BC4C913B}">
      <formula1>0</formula1>
      <formula2>9999999</formula2>
    </dataValidation>
    <dataValidation errorStyle="warning" imeMode="hiragana" allowBlank="1" showInputMessage="1" showErrorMessage="1" sqref="I22:V22" xr:uid="{81443F38-7115-49DB-8E99-2EF5612365DF}"/>
    <dataValidation errorStyle="warning" imeMode="fullKatakana" allowBlank="1" showInputMessage="1" showErrorMessage="1" sqref="I24:V24" xr:uid="{825D89C9-8EEF-492A-A544-BE8AE24948A9}"/>
    <dataValidation errorStyle="warning" imeMode="hiragana" allowBlank="1" showInputMessage="1" showErrorMessage="1" sqref="I26:V26" xr:uid="{48993F2F-B84A-4464-985C-FB1B72A8065F}"/>
    <dataValidation errorStyle="warning" imeMode="hiragana" allowBlank="1" showInputMessage="1" showErrorMessage="1" sqref="I28:V28" xr:uid="{BB4071FF-53CD-4CFC-9DF9-159B1803ABE8}"/>
    <dataValidation errorStyle="warning" imeMode="fullKatakana" allowBlank="1" showInputMessage="1" showErrorMessage="1" sqref="I30:V30" xr:uid="{7E9E8376-27AB-4036-B88C-DDBB800AAEB9}"/>
    <dataValidation errorStyle="warning" imeMode="hiragana" allowBlank="1" showInputMessage="1" showErrorMessage="1" sqref="I32:V32" xr:uid="{336A8C22-6A00-4610-BA03-30EEF3237F52}"/>
    <dataValidation errorStyle="warning" imeMode="halfAlpha" allowBlank="1" showInputMessage="1" showErrorMessage="1" sqref="I34:M34" xr:uid="{D2745C03-1044-4391-8C97-61C5D608F65D}"/>
    <dataValidation errorStyle="warning" imeMode="halfAlpha" allowBlank="1" showInputMessage="1" showErrorMessage="1" sqref="I36:M36" xr:uid="{D5D4859B-5FCD-4024-A079-6D8C6166B447}"/>
    <dataValidation errorStyle="warning" imeMode="halfAlpha" allowBlank="1" showInputMessage="1" showErrorMessage="1" sqref="I38:V38" xr:uid="{065BB0CD-0101-439A-9865-E28250C5E0CA}"/>
    <dataValidation type="list" imeMode="halfAlpha" allowBlank="1" showInputMessage="1" showErrorMessage="1" error="リストから選択してください" sqref="I40:M40" xr:uid="{C6084090-4EC8-43EA-A4BC-48C24536E5D1}">
      <formula1>"一致する,一致しない"</formula1>
    </dataValidation>
    <dataValidation type="list" imeMode="halfAlpha" allowBlank="1" showInputMessage="1" showErrorMessage="1" error="リストから選択してください" sqref="I63:M63" xr:uid="{77485C3F-547F-4D02-B9B1-157861C92764}">
      <formula1>"しない,する"</formula1>
    </dataValidation>
    <dataValidation type="whole" imeMode="halfAlpha" allowBlank="1" showInputMessage="1" showErrorMessage="1" error="7桁の数字を入力してください" sqref="I69:M69" xr:uid="{4633DE7F-734D-4A12-AED2-2E748D99B252}">
      <formula1>0</formula1>
      <formula2>9999999</formula2>
    </dataValidation>
    <dataValidation errorStyle="warning" imeMode="hiragana" allowBlank="1" showInputMessage="1" showErrorMessage="1" sqref="I71:V71" xr:uid="{13F9DC6F-CAA5-4B6F-9E70-FF64138D0DAC}"/>
    <dataValidation errorStyle="warning" imeMode="fullKatakana" allowBlank="1" showInputMessage="1" showErrorMessage="1" sqref="I73:V73" xr:uid="{0415B812-493B-4E7E-9396-3F0E1AEB4A11}"/>
    <dataValidation errorStyle="warning" imeMode="hiragana" allowBlank="1" showInputMessage="1" showErrorMessage="1" sqref="I75:V75" xr:uid="{8FABBB40-7890-4141-85E0-1DC06B212F4D}"/>
    <dataValidation errorStyle="warning" imeMode="hiragana" allowBlank="1" showInputMessage="1" showErrorMessage="1" sqref="I77:V77" xr:uid="{D256F601-4060-49FB-B536-0AB662A0DF6A}"/>
    <dataValidation errorStyle="warning" imeMode="fullKatakana" allowBlank="1" showInputMessage="1" showErrorMessage="1" sqref="I79:V79" xr:uid="{70AA0020-3147-4231-9058-75D5E6FD81A5}"/>
    <dataValidation errorStyle="warning" imeMode="hiragana" allowBlank="1" showInputMessage="1" showErrorMessage="1" sqref="I81:V81" xr:uid="{51A0769D-970E-4DFE-B3FF-2C07BF8D328A}"/>
    <dataValidation errorStyle="warning" imeMode="halfAlpha" allowBlank="1" showInputMessage="1" showErrorMessage="1" sqref="I83:M83" xr:uid="{327A852E-7447-4586-A629-661618B50473}"/>
    <dataValidation errorStyle="warning" imeMode="halfAlpha" allowBlank="1" showInputMessage="1" showErrorMessage="1" sqref="I85:M85" xr:uid="{D49FA087-D54E-4E42-89A7-E62484DD78B2}"/>
    <dataValidation errorStyle="warning" imeMode="halfAlpha" allowBlank="1" showInputMessage="1" showErrorMessage="1" sqref="I87:V87" xr:uid="{07889571-8972-4269-B276-9CB56FAC02D0}"/>
    <dataValidation errorStyle="warning" imeMode="hiragana" allowBlank="1" showInputMessage="1" showErrorMessage="1" sqref="I112:V112" xr:uid="{09649007-8D46-40CF-8167-43BC2150680B}"/>
    <dataValidation errorStyle="warning" imeMode="fullKatakana" allowBlank="1" showInputMessage="1" showErrorMessage="1" sqref="I114:V114" xr:uid="{6B40C432-0C63-4837-83CB-01665317CC0E}"/>
    <dataValidation errorStyle="warning" imeMode="hiragana" allowBlank="1" showInputMessage="1" showErrorMessage="1" sqref="I116:V116" xr:uid="{3DFBF04D-B3DF-4204-B4A0-7C397EDA9402}"/>
    <dataValidation errorStyle="warning" imeMode="halfAlpha" allowBlank="1" showInputMessage="1" showErrorMessage="1" sqref="I118:M118" xr:uid="{2D9FF672-8772-42E3-A6CB-47F3E1D2101B}"/>
    <dataValidation errorStyle="warning" imeMode="halfAlpha" allowBlank="1" showInputMessage="1" showErrorMessage="1" sqref="I120:M120" xr:uid="{A68EDD9A-FAAA-45B4-AE67-F782AA2366A5}"/>
    <dataValidation errorStyle="warning" imeMode="halfAlpha" allowBlank="1" showInputMessage="1" showErrorMessage="1" sqref="I122:V122" xr:uid="{F6724E6E-6B2B-4A60-8ADA-7BD178288660}"/>
    <dataValidation type="list" imeMode="halfAlpha" allowBlank="1" showInputMessage="1" showErrorMessage="1" error="リストから選択してください" sqref="I149:M149" xr:uid="{EBCAA60C-201B-4FD6-822E-B60860CFF531}">
      <formula1>"しない,する"</formula1>
    </dataValidation>
    <dataValidation type="whole" imeMode="halfAlpha" allowBlank="1" showInputMessage="1" showErrorMessage="1" error="7桁の数字を入力してください" sqref="I151:M151" xr:uid="{EFAD94DD-BDB2-4FFF-BF78-AE7B1F221B45}">
      <formula1>0</formula1>
      <formula2>9999999</formula2>
    </dataValidation>
    <dataValidation errorStyle="warning" imeMode="hiragana" allowBlank="1" showInputMessage="1" showErrorMessage="1" sqref="I153:V153" xr:uid="{46FC2975-6F79-4D71-A8E5-9683560E7CA0}"/>
    <dataValidation errorStyle="warning" imeMode="fullKatakana" allowBlank="1" showInputMessage="1" showErrorMessage="1" sqref="I155:V155" xr:uid="{DB0023AA-A0FF-4820-A3FA-E1E7F9B71A1D}"/>
    <dataValidation errorStyle="warning" imeMode="hiragana" allowBlank="1" showInputMessage="1" showErrorMessage="1" sqref="I157:V157" xr:uid="{D10993E4-1DF8-4AB6-BA8C-EF72C55E05F8}"/>
    <dataValidation errorStyle="warning" imeMode="halfAlpha" allowBlank="1" showInputMessage="1" showErrorMessage="1" sqref="I159:M159" xr:uid="{F4AEDC97-5DA2-49F7-92C8-CCE258AD34F9}"/>
    <dataValidation errorStyle="warning" imeMode="halfAlpha" allowBlank="1" showInputMessage="1" showErrorMessage="1" sqref="I161:M161" xr:uid="{52202CDE-6EEC-4AFD-8EF7-4651D5937C0A}"/>
    <dataValidation type="whole" imeMode="halfAlpha" allowBlank="1" showInputMessage="1" showErrorMessage="1" error="有効な数字を入力してください。10兆円以上になる場合は、9,999,999,999と入力してください" sqref="I169:M169" xr:uid="{346821EF-FB79-4290-AEC1-00E0B943F456}">
      <formula1>-9999999999</formula1>
      <formula2>9999999999</formula2>
    </dataValidation>
    <dataValidation type="whole" imeMode="halfAlpha" allowBlank="1" showInputMessage="1" showErrorMessage="1" error="有効な数字を入力してください" sqref="I171:M171" xr:uid="{8846C3DB-6540-4538-8489-DB839CDB8893}">
      <formula1>0</formula1>
      <formula2>9999999999</formula2>
    </dataValidation>
    <dataValidation type="whole" imeMode="halfAlpha" allowBlank="1" showInputMessage="1" showErrorMessage="1" error="有効な数字を入力してください" sqref="I174:M174" xr:uid="{FDD80AAB-5A86-4506-B55A-15A4CE30FEF2}">
      <formula1>0</formula1>
      <formula2>9999999999</formula2>
    </dataValidation>
    <dataValidation type="whole" imeMode="halfAlpha" allowBlank="1" showInputMessage="1" showErrorMessage="1" error="有効な数字を入力してください" sqref="I175:M175" xr:uid="{0F8C97EA-0457-4C83-950C-B6CA1284E871}">
      <formula1>0</formula1>
      <formula2>9999999999</formula2>
    </dataValidation>
    <dataValidation type="whole" imeMode="halfAlpha" allowBlank="1" showInputMessage="1" showErrorMessage="1" error="有効な数字を入力してください" sqref="I176:M176" xr:uid="{5C2501EF-DCE9-4861-9417-B4BB125938BC}">
      <formula1>0</formula1>
      <formula2>9999999999</formula2>
    </dataValidation>
    <dataValidation type="whole" imeMode="halfAlpha" allowBlank="1" showInputMessage="1" showErrorMessage="1" error="有効な数字を入力してください" sqref="I178:M178" xr:uid="{62F9DA73-2D58-495E-A2C0-ACB2EDB05210}">
      <formula1>0</formula1>
      <formula2>9999999999</formula2>
    </dataValidation>
    <dataValidation type="list" imeMode="halfAlpha" allowBlank="1" showInputMessage="1" showErrorMessage="1" error="リストから選択してください" sqref="I180:M180" xr:uid="{93CE5798-CE58-4497-82DC-10607C1B284C}">
      <formula1>"可能,難しい,対応済み,　"</formula1>
    </dataValidation>
    <dataValidation errorStyle="warning" imeMode="hiragana" allowBlank="1" showInputMessage="1" showErrorMessage="1" sqref="E184:V184" xr:uid="{69315B1B-5F4A-43D7-8277-6CF07D315242}"/>
    <dataValidation type="list" imeMode="halfAlpha" allowBlank="1" showInputMessage="1" showErrorMessage="1" error="リストから選択してください" sqref="I191:M191" xr:uid="{7B067993-F844-4495-B3CB-3660E46EAE47}">
      <formula1>許可コード</formula1>
    </dataValidation>
    <dataValidation errorStyle="warning" imeMode="halfAlpha" allowBlank="1" showInputMessage="1" showErrorMessage="1" sqref="P191" xr:uid="{4203D3BB-D35C-4F3C-84B6-6121B505141B}"/>
    <dataValidation type="date" imeMode="halfAlpha" allowBlank="1" showInputMessage="1" showErrorMessage="1" error="有効な日付を入力してください" sqref="I193:M193" xr:uid="{A6DB9447-8646-4F48-A128-B8D272541AEB}">
      <formula1>92</formula1>
      <formula2>73415</formula2>
    </dataValidation>
    <dataValidation type="list" imeMode="halfAlpha" allowBlank="1" showInputMessage="1" showErrorMessage="1" error="リストから選択してください" sqref="L197:M197" xr:uid="{85717827-5A87-4246-8AE7-3640F4393A97}">
      <formula1>"○,　"</formula1>
    </dataValidation>
    <dataValidation errorStyle="warning" imeMode="hiragana" allowBlank="1" showInputMessage="1" showErrorMessage="1" sqref="N197:V197" xr:uid="{BCF4DE29-04CE-4D87-A2E8-97943BC5EC4A}"/>
    <dataValidation type="list" imeMode="halfAlpha" allowBlank="1" showInputMessage="1" showErrorMessage="1" error="リストから選択してください" sqref="L198:M198" xr:uid="{FF099C7F-13B2-4459-AC78-1D029BA843A2}">
      <formula1>"○,　"</formula1>
    </dataValidation>
    <dataValidation errorStyle="warning" imeMode="hiragana" allowBlank="1" showInputMessage="1" showErrorMessage="1" sqref="N198:V198" xr:uid="{86043ED5-FF54-4443-BCB6-3924EEAFD617}"/>
    <dataValidation type="list" imeMode="halfAlpha" allowBlank="1" showInputMessage="1" showErrorMessage="1" error="リストから選択してください" sqref="L199:M199" xr:uid="{F1C08B50-13BB-457F-87FF-103E3CA001D5}">
      <formula1>"○,　"</formula1>
    </dataValidation>
    <dataValidation errorStyle="warning" imeMode="hiragana" allowBlank="1" showInputMessage="1" showErrorMessage="1" sqref="N199:V199" xr:uid="{AD0A813E-4383-48BE-9444-276D23896359}"/>
    <dataValidation type="list" imeMode="halfAlpha" allowBlank="1" showInputMessage="1" showErrorMessage="1" error="リストから選択してください" sqref="L200:M200" xr:uid="{D02FFF2D-E528-4C5F-941F-1411AD402F4F}">
      <formula1>"○,　"</formula1>
    </dataValidation>
    <dataValidation errorStyle="warning" imeMode="hiragana" allowBlank="1" showInputMessage="1" showErrorMessage="1" sqref="N200:V200" xr:uid="{22A64600-75C3-47DA-B53D-F0EBB9D400E1}"/>
    <dataValidation type="list" imeMode="halfAlpha" allowBlank="1" showInputMessage="1" showErrorMessage="1" error="リストから選択してください" sqref="L201:M201" xr:uid="{E8419882-9C52-49D9-8784-4DC684A40376}">
      <formula1>"○,　"</formula1>
    </dataValidation>
    <dataValidation errorStyle="warning" imeMode="hiragana" allowBlank="1" showInputMessage="1" showErrorMessage="1" sqref="N201:V201" xr:uid="{A57E383F-FC8B-4EFB-9713-B4A2F1F47E15}"/>
    <dataValidation type="list" imeMode="halfAlpha" allowBlank="1" showInputMessage="1" showErrorMessage="1" error="リストから選択してください" sqref="L202:M202" xr:uid="{7E52F88E-4C8B-428A-98B4-618F40F1DCD8}">
      <formula1>"○,　"</formula1>
    </dataValidation>
    <dataValidation errorStyle="warning" imeMode="hiragana" allowBlank="1" showInputMessage="1" showErrorMessage="1" sqref="N202:V202" xr:uid="{08F694CF-016F-4CD7-819A-843243AC2E61}"/>
    <dataValidation type="list" imeMode="halfAlpha" allowBlank="1" showInputMessage="1" showErrorMessage="1" error="リストから選択してください" sqref="L203:M203" xr:uid="{594B896E-33F3-4E0B-B679-C844FE8DB315}">
      <formula1>"○,　"</formula1>
    </dataValidation>
    <dataValidation errorStyle="warning" imeMode="hiragana" allowBlank="1" showInputMessage="1" showErrorMessage="1" sqref="N203:V203" xr:uid="{A7314085-B265-437F-88BA-7AAA1D168325}"/>
    <dataValidation type="list" imeMode="halfAlpha" allowBlank="1" showInputMessage="1" showErrorMessage="1" error="リストから選択してください" sqref="L204:M204" xr:uid="{D2A63537-632B-4DC0-AF41-9705000451AE}">
      <formula1>"○,　"</formula1>
    </dataValidation>
    <dataValidation errorStyle="warning" imeMode="hiragana" allowBlank="1" showInputMessage="1" showErrorMessage="1" sqref="N204:V204" xr:uid="{B0F67808-658B-49E8-8E11-417E37D09D67}"/>
    <dataValidation type="list" imeMode="halfAlpha" allowBlank="1" showInputMessage="1" showErrorMessage="1" error="リストから選択してください" sqref="L205:M205" xr:uid="{076044A6-EDA8-42FF-9133-238AA1660997}">
      <formula1>"○,　"</formula1>
    </dataValidation>
    <dataValidation errorStyle="warning" imeMode="hiragana" allowBlank="1" showInputMessage="1" showErrorMessage="1" sqref="N205:V205" xr:uid="{DD7CAD10-89E4-498C-AE14-41D1677F6A22}"/>
    <dataValidation type="list" imeMode="halfAlpha" allowBlank="1" showInputMessage="1" showErrorMessage="1" error="リストから選択してください" sqref="L206:M206" xr:uid="{F147C82E-A738-4225-A47B-9246D2AB5FBE}">
      <formula1>"○,　"</formula1>
    </dataValidation>
    <dataValidation errorStyle="warning" imeMode="hiragana" allowBlank="1" showInputMessage="1" showErrorMessage="1" sqref="N206:V206" xr:uid="{DAC4DB71-52BE-48CE-86F5-D184775DDE37}"/>
    <dataValidation type="list" imeMode="halfAlpha" allowBlank="1" showInputMessage="1" showErrorMessage="1" error="リストから選択してください" sqref="L207:M207" xr:uid="{4F26A0E7-753E-40EB-8CFB-F368ED275F8C}">
      <formula1>"○,　"</formula1>
    </dataValidation>
    <dataValidation errorStyle="warning" imeMode="hiragana" allowBlank="1" showInputMessage="1" showErrorMessage="1" sqref="N207:V207" xr:uid="{9DA21D2B-B9ED-45AE-9239-361376F112DE}"/>
    <dataValidation type="list" imeMode="halfAlpha" allowBlank="1" showInputMessage="1" showErrorMessage="1" error="リストから選択してください" sqref="L208:M208" xr:uid="{B7C7B2C9-CB84-4C21-9595-033C6EDA2508}">
      <formula1>"○,　"</formula1>
    </dataValidation>
    <dataValidation errorStyle="warning" imeMode="hiragana" allowBlank="1" showInputMessage="1" showErrorMessage="1" sqref="N208:V208" xr:uid="{11980761-57B5-4AEB-A65B-AE028CF59688}"/>
    <dataValidation type="list" imeMode="halfAlpha" allowBlank="1" showInputMessage="1" showErrorMessage="1" error="リストから選択してください" sqref="L209:M209" xr:uid="{A44699AE-A540-4E45-ABD5-D66603301BE2}">
      <formula1>"○,　"</formula1>
    </dataValidation>
    <dataValidation errorStyle="warning" imeMode="hiragana" allowBlank="1" showInputMessage="1" showErrorMessage="1" sqref="N209:V209" xr:uid="{24B2B183-7CA2-401E-BC57-73DAA2104F15}"/>
    <dataValidation type="list" imeMode="halfAlpha" allowBlank="1" showInputMessage="1" showErrorMessage="1" error="リストから選択してください" sqref="L210:M210" xr:uid="{91C3DA33-49F2-4195-8702-C2631BEB7D71}">
      <formula1>"○,　"</formula1>
    </dataValidation>
    <dataValidation errorStyle="warning" imeMode="hiragana" allowBlank="1" showInputMessage="1" showErrorMessage="1" sqref="N210:V210" xr:uid="{BFF58787-34F6-42EC-960E-99BAE2CBFEE6}"/>
    <dataValidation type="list" imeMode="halfAlpha" allowBlank="1" showInputMessage="1" showErrorMessage="1" error="リストから選択してください" sqref="L211:M211" xr:uid="{379EC5D9-BF77-4535-857D-A53D2A6DD8D9}">
      <formula1>"○,　"</formula1>
    </dataValidation>
    <dataValidation errorStyle="warning" imeMode="hiragana" allowBlank="1" showInputMessage="1" showErrorMessage="1" sqref="N211:V211" xr:uid="{3BAB123F-08C3-4C3A-A341-F0C2A18CAC53}"/>
    <dataValidation type="list" imeMode="halfAlpha" allowBlank="1" showInputMessage="1" showErrorMessage="1" error="リストから選択してください" sqref="L212:M212" xr:uid="{0D038C08-0E2C-4F42-8500-B727632572BC}">
      <formula1>"○,　"</formula1>
    </dataValidation>
    <dataValidation errorStyle="warning" imeMode="hiragana" allowBlank="1" showInputMessage="1" showErrorMessage="1" sqref="N212:V212" xr:uid="{C2C80818-8800-4F47-816A-72872044A144}"/>
    <dataValidation type="list" imeMode="halfAlpha" allowBlank="1" showInputMessage="1" showErrorMessage="1" error="リストから選択してください" sqref="L213:M213" xr:uid="{0AC8BD0E-5E2D-4BF4-AD45-6A8316C6455E}">
      <formula1>"○,　"</formula1>
    </dataValidation>
    <dataValidation errorStyle="warning" imeMode="hiragana" allowBlank="1" showInputMessage="1" showErrorMessage="1" sqref="N213:V213" xr:uid="{F19B1D4E-AF17-4D2A-A9F8-F8F31DD4C931}"/>
    <dataValidation type="list" imeMode="halfAlpha" allowBlank="1" showInputMessage="1" showErrorMessage="1" error="リストから選択してください" sqref="L214:M214" xr:uid="{04D09ED5-9F9D-4D48-9AD8-0BD90ED250A7}">
      <formula1>"○,　"</formula1>
    </dataValidation>
    <dataValidation errorStyle="warning" imeMode="hiragana" allowBlank="1" showInputMessage="1" showErrorMessage="1" sqref="N214:V214" xr:uid="{D47A4B4A-0EF1-448E-B884-7F20889C6C00}"/>
    <dataValidation type="list" imeMode="halfAlpha" allowBlank="1" showInputMessage="1" showErrorMessage="1" error="リストから選択してください" sqref="L215:M215" xr:uid="{DE6FC7BA-F0C5-4DE6-B5EE-28FA14B29884}">
      <formula1>"○,　"</formula1>
    </dataValidation>
    <dataValidation errorStyle="warning" imeMode="hiragana" allowBlank="1" showInputMessage="1" showErrorMessage="1" sqref="N215:V215" xr:uid="{9D12130A-EF80-4463-AA08-A9BC5825F4CA}"/>
    <dataValidation type="list" imeMode="halfAlpha" allowBlank="1" showInputMessage="1" showErrorMessage="1" error="リストから選択してください" sqref="L216:M216" xr:uid="{0D275EE4-D8A8-4EF0-ACF0-CE60EA1F4F47}">
      <formula1>"○,　"</formula1>
    </dataValidation>
    <dataValidation errorStyle="warning" imeMode="hiragana" allowBlank="1" showInputMessage="1" showErrorMessage="1" sqref="N216:V216" xr:uid="{21E0BAA0-7777-4C20-AB69-58F0C0AE17AE}"/>
    <dataValidation type="list" imeMode="halfAlpha" allowBlank="1" showInputMessage="1" showErrorMessage="1" error="リストから選択してください" sqref="L217:M217" xr:uid="{9668440E-F19F-4BFC-9281-6E11AA1CA63A}">
      <formula1>"○,　"</formula1>
    </dataValidation>
    <dataValidation errorStyle="warning" imeMode="hiragana" allowBlank="1" showInputMessage="1" showErrorMessage="1" sqref="N217:V217" xr:uid="{5B1E8DEC-015B-4639-9A8E-F451F94FD9FA}"/>
    <dataValidation type="list" imeMode="halfAlpha" allowBlank="1" showInputMessage="1" showErrorMessage="1" error="リストから選択してください" sqref="L218:M218" xr:uid="{A489D96B-6E90-4E38-8E78-8DACA609681B}">
      <formula1>"○,　"</formula1>
    </dataValidation>
    <dataValidation errorStyle="warning" imeMode="hiragana" allowBlank="1" showInputMessage="1" showErrorMessage="1" sqref="N218:V218" xr:uid="{3C0EEA6B-74BD-4751-B824-051A1F5F21C3}"/>
    <dataValidation type="list" imeMode="halfAlpha" allowBlank="1" showInputMessage="1" showErrorMessage="1" error="リストから選択してください" sqref="L219:M219" xr:uid="{5D5A9E77-D29C-4C69-BAC2-2F0CEF90A9C0}">
      <formula1>"○,　"</formula1>
    </dataValidation>
    <dataValidation errorStyle="warning" imeMode="hiragana" allowBlank="1" showInputMessage="1" showErrorMessage="1" sqref="N219:V219" xr:uid="{808112E7-BDDA-4936-B65C-D2F5EBC4AF96}"/>
    <dataValidation type="list" imeMode="halfAlpha" allowBlank="1" showInputMessage="1" showErrorMessage="1" error="リストから選択してください" sqref="L220:M220" xr:uid="{F23671BE-5F8D-4B96-BF9B-9570866A0266}">
      <formula1>"○,　"</formula1>
    </dataValidation>
    <dataValidation errorStyle="warning" imeMode="hiragana" allowBlank="1" showInputMessage="1" showErrorMessage="1" sqref="N220:V220" xr:uid="{4AE3821A-74FD-49D5-AD58-04784A1CB514}"/>
    <dataValidation type="list" imeMode="halfAlpha" allowBlank="1" showInputMessage="1" showErrorMessage="1" error="リストから選択してください" sqref="L221:M221" xr:uid="{171F6A26-7CB8-40C5-8B90-F1F9A6B43124}">
      <formula1>"○,　"</formula1>
    </dataValidation>
    <dataValidation errorStyle="warning" imeMode="hiragana" allowBlank="1" showInputMessage="1" showErrorMessage="1" sqref="N221:V221" xr:uid="{AE89B315-0186-4E7F-8E7C-A6EA66070306}"/>
    <dataValidation type="list" imeMode="halfAlpha" allowBlank="1" showInputMessage="1" showErrorMessage="1" error="リストから選択してください" sqref="L222:M222" xr:uid="{E94CEC0B-84C2-4CF9-97AA-E9DCB3895C81}">
      <formula1>"○,　"</formula1>
    </dataValidation>
    <dataValidation errorStyle="warning" imeMode="hiragana" allowBlank="1" showInputMessage="1" showErrorMessage="1" sqref="N222:V222" xr:uid="{796803F1-B64B-4789-8877-CF52FF2FE06A}"/>
    <dataValidation type="list" imeMode="halfAlpha" allowBlank="1" showInputMessage="1" showErrorMessage="1" error="リストから選択してください" sqref="L223:M223" xr:uid="{248D9682-B61B-4294-A02B-44C6A451BEAC}">
      <formula1>"○,　"</formula1>
    </dataValidation>
    <dataValidation errorStyle="warning" imeMode="hiragana" allowBlank="1" showInputMessage="1" showErrorMessage="1" sqref="N223:V223" xr:uid="{7553E6EC-1950-48B9-95DE-D987551D95F1}"/>
    <dataValidation type="list" imeMode="halfAlpha" allowBlank="1" showInputMessage="1" showErrorMessage="1" error="リストから選択してください" sqref="L224:M224" xr:uid="{70D60925-00CD-4C58-8011-07CA7724A366}">
      <formula1>"○,　"</formula1>
    </dataValidation>
    <dataValidation errorStyle="warning" imeMode="hiragana" allowBlank="1" showInputMessage="1" showErrorMessage="1" sqref="N224:V224" xr:uid="{B129058A-65E4-45F2-97C5-F93D5FD9A41F}"/>
    <dataValidation type="list" imeMode="halfAlpha" allowBlank="1" showInputMessage="1" showErrorMessage="1" error="リストから選択してください" sqref="L225:M225" xr:uid="{74AF79D2-B97D-4649-A0A3-A5B12B204755}">
      <formula1>"○,　"</formula1>
    </dataValidation>
    <dataValidation errorStyle="warning" imeMode="hiragana" allowBlank="1" showInputMessage="1" showErrorMessage="1" sqref="N225:V225" xr:uid="{CD304D56-2E45-4EAB-AF68-21C2E29B5A28}"/>
    <dataValidation type="list" imeMode="halfAlpha" allowBlank="1" showInputMessage="1" showErrorMessage="1" error="リストから選択してください" sqref="L230" xr:uid="{2ED66933-0BD0-47B4-A222-8634AB79E3AE}">
      <formula1>"○,　"</formula1>
    </dataValidation>
    <dataValidation type="whole" imeMode="halfAlpha" allowBlank="1" showInputMessage="1" showErrorMessage="1" error="有効な数字を入力してください。10兆円以上になる場合は、9,999,999,999と入力してください" sqref="M230:O230" xr:uid="{7AE7CA3A-6A86-4FF9-AB48-D2A83539FDEB}">
      <formula1>-9999999999</formula1>
      <formula2>9999999999</formula2>
    </dataValidation>
    <dataValidation errorStyle="warning" imeMode="hiragana" allowBlank="1" showInputMessage="1" showErrorMessage="1" sqref="P230:V230" xr:uid="{B09B8108-2C35-4694-A7C3-85AD4A856389}"/>
    <dataValidation type="list" imeMode="halfAlpha" allowBlank="1" showInputMessage="1" showErrorMessage="1" error="リストから選択してください" sqref="L231" xr:uid="{307455BA-7340-4B36-B5D2-0837EEAA4618}">
      <formula1>"○,　"</formula1>
    </dataValidation>
    <dataValidation type="whole" imeMode="halfAlpha" allowBlank="1" showInputMessage="1" showErrorMessage="1" error="有効な数字を入力してください。10兆円以上になる場合は、9,999,999,999と入力してください" sqref="M231:O231" xr:uid="{D94FB103-B364-4442-ADEA-7463364F0685}">
      <formula1>-9999999999</formula1>
      <formula2>9999999999</formula2>
    </dataValidation>
    <dataValidation errorStyle="warning" imeMode="hiragana" allowBlank="1" showInputMessage="1" showErrorMessage="1" sqref="P231:V231" xr:uid="{2DA1D9C7-56F6-4786-9472-191317531D9E}"/>
    <dataValidation type="list" imeMode="halfAlpha" allowBlank="1" showInputMessage="1" showErrorMessage="1" error="リストから選択してください" sqref="L232" xr:uid="{41F2F27A-9BF4-4330-9D4A-197BA377E0FE}">
      <formula1>"○,　"</formula1>
    </dataValidation>
    <dataValidation type="whole" imeMode="halfAlpha" allowBlank="1" showInputMessage="1" showErrorMessage="1" error="有効な数字を入力してください。10兆円以上になる場合は、9,999,999,999と入力してください" sqref="M232:O232" xr:uid="{1945564F-2142-4C97-BD07-4EACA66E592C}">
      <formula1>-9999999999</formula1>
      <formula2>9999999999</formula2>
    </dataValidation>
    <dataValidation errorStyle="warning" imeMode="hiragana" allowBlank="1" showInputMessage="1" showErrorMessage="1" sqref="P232:V232" xr:uid="{9A4552A4-903F-4A08-8D99-F0D92D677D17}"/>
    <dataValidation type="list" imeMode="halfAlpha" allowBlank="1" showInputMessage="1" showErrorMessage="1" error="リストから選択してください" sqref="L233" xr:uid="{A9E0605F-1395-466A-9864-0E1ED939BE74}">
      <formula1>"○,　"</formula1>
    </dataValidation>
    <dataValidation type="whole" imeMode="halfAlpha" allowBlank="1" showInputMessage="1" showErrorMessage="1" error="有効な数字を入力してください。10兆円以上になる場合は、9,999,999,999と入力してください" sqref="M233:O233" xr:uid="{D564F503-F019-42DD-8DE3-E032BB2017FD}">
      <formula1>-9999999999</formula1>
      <formula2>9999999999</formula2>
    </dataValidation>
    <dataValidation errorStyle="warning" imeMode="hiragana" allowBlank="1" showInputMessage="1" showErrorMessage="1" sqref="P233:V233" xr:uid="{CD306DC1-4DAB-455A-94FB-D653498F6E4D}"/>
    <dataValidation type="list" imeMode="halfAlpha" allowBlank="1" showInputMessage="1" showErrorMessage="1" error="リストから選択してください" sqref="L234" xr:uid="{E4D3ED1D-C5EA-474C-A8FD-5DB1C677F00C}">
      <formula1>"○,　"</formula1>
    </dataValidation>
    <dataValidation type="whole" imeMode="halfAlpha" allowBlank="1" showInputMessage="1" showErrorMessage="1" error="有効な数字を入力してください。10兆円以上になる場合は、9,999,999,999と入力してください" sqref="M234:O234" xr:uid="{DC2C9034-AAA4-4684-BE1F-FFBEBF04A75B}">
      <formula1>-9999999999</formula1>
      <formula2>9999999999</formula2>
    </dataValidation>
    <dataValidation errorStyle="warning" imeMode="hiragana" allowBlank="1" showInputMessage="1" showErrorMessage="1" sqref="P234:V234" xr:uid="{3E4B3E97-DE7F-418D-98EE-5534D3DD03DB}"/>
    <dataValidation type="list" imeMode="halfAlpha" allowBlank="1" showInputMessage="1" showErrorMessage="1" error="リストから選択してください" sqref="L235" xr:uid="{A931D742-1977-4D72-8F86-5507AFB73107}">
      <formula1>"○,　"</formula1>
    </dataValidation>
    <dataValidation type="whole" imeMode="halfAlpha" allowBlank="1" showInputMessage="1" showErrorMessage="1" error="有効な数字を入力してください。10兆円以上になる場合は、9,999,999,999と入力してください" sqref="M235:O235" xr:uid="{DC810381-0DC1-48B8-8B40-EDA873810630}">
      <formula1>-9999999999</formula1>
      <formula2>9999999999</formula2>
    </dataValidation>
    <dataValidation errorStyle="warning" imeMode="hiragana" allowBlank="1" showInputMessage="1" showErrorMessage="1" sqref="P235:V235" xr:uid="{EDC5AF6B-F5C2-4714-976C-CFE2DEE2CA85}"/>
    <dataValidation type="list" imeMode="halfAlpha" allowBlank="1" showInputMessage="1" showErrorMessage="1" error="リストから選択してください" sqref="L236" xr:uid="{DF97655D-734D-449E-B901-D12496AA21FE}">
      <formula1>"○,　"</formula1>
    </dataValidation>
    <dataValidation type="whole" imeMode="halfAlpha" allowBlank="1" showInputMessage="1" showErrorMessage="1" error="有効な数字を入力してください。10兆円以上になる場合は、9,999,999,999と入力してください" sqref="M236:O236" xr:uid="{5DB615BC-4ED8-4D1C-8508-743E06081D58}">
      <formula1>-9999999999</formula1>
      <formula2>9999999999</formula2>
    </dataValidation>
    <dataValidation errorStyle="warning" imeMode="hiragana" allowBlank="1" showInputMessage="1" showErrorMessage="1" sqref="P236:V236" xr:uid="{F5F72D3B-7D7A-42E7-BA0C-D80C3713B3D5}"/>
    <dataValidation type="list" imeMode="halfAlpha" allowBlank="1" showInputMessage="1" showErrorMessage="1" error="リストから選択してください" sqref="E245:F245" xr:uid="{C60F740D-2062-4F57-809F-2757102BBC2A}">
      <formula1>建設工種</formula1>
    </dataValidation>
    <dataValidation errorStyle="warning" imeMode="hiragana" allowBlank="1" showInputMessage="1" showErrorMessage="1" sqref="G245:K245" xr:uid="{5322A431-F68A-46A0-8C06-721E5707315F}"/>
    <dataValidation type="list" imeMode="halfAlpha" allowBlank="1" showInputMessage="1" showErrorMessage="1" error="リストから選択してください" sqref="L245" xr:uid="{0701C3B1-2D38-44F7-A778-92C7C1780549}">
      <formula1>"元請,下請,　"</formula1>
    </dataValidation>
    <dataValidation errorStyle="warning" imeMode="hiragana" allowBlank="1" showInputMessage="1" showErrorMessage="1" sqref="M245:P245" xr:uid="{9BC87C11-8C3D-42B6-8434-8131090A2910}"/>
    <dataValidation errorStyle="warning" imeMode="hiragana" allowBlank="1" showInputMessage="1" showErrorMessage="1" sqref="Q245:R245" xr:uid="{0C514174-0BE5-4FE1-9528-BBE7692B0113}"/>
    <dataValidation type="whole" imeMode="halfAlpha" allowBlank="1" showInputMessage="1" showErrorMessage="1" error="有効な数字を入力してください。10兆円以上になる場合は、9,999,999,999と入力してください" sqref="S245:T245" xr:uid="{49C29510-13BB-4AC1-9765-C5341AA83542}">
      <formula1>-9999999999</formula1>
      <formula2>9999999999</formula2>
    </dataValidation>
    <dataValidation type="date" imeMode="halfAlpha" allowBlank="1" showInputMessage="1" showErrorMessage="1" error="有効な日付を入力してください" sqref="U245" xr:uid="{0EF25F68-D93B-4E43-ADDD-BFB2A9CBBE41}">
      <formula1>92</formula1>
      <formula2>73415</formula2>
    </dataValidation>
    <dataValidation type="date" imeMode="halfAlpha" allowBlank="1" showInputMessage="1" showErrorMessage="1" error="有効な日付を入力してください" sqref="V245" xr:uid="{49F97CE4-E72E-44E4-BDCC-AEFCBD00F333}">
      <formula1>92</formula1>
      <formula2>73415</formula2>
    </dataValidation>
    <dataValidation type="list" imeMode="halfAlpha" allowBlank="1" showInputMessage="1" showErrorMessage="1" error="リストから選択してください" sqref="E246:F246" xr:uid="{AF17DBD2-8124-4447-B7FB-60BA7F8C1CDA}">
      <formula1>建設工種</formula1>
    </dataValidation>
    <dataValidation errorStyle="warning" imeMode="hiragana" allowBlank="1" showInputMessage="1" showErrorMessage="1" sqref="G246:K246" xr:uid="{50E5ACBF-4C77-4C57-A113-2C1470CE3011}"/>
    <dataValidation type="list" imeMode="halfAlpha" allowBlank="1" showInputMessage="1" showErrorMessage="1" error="リストから選択してください" sqref="L246" xr:uid="{59CD737D-92C2-4710-9048-DDC1E4F2AA7C}">
      <formula1>"元請,下請,　"</formula1>
    </dataValidation>
    <dataValidation errorStyle="warning" imeMode="hiragana" allowBlank="1" showInputMessage="1" showErrorMessage="1" sqref="M246:P246" xr:uid="{EAC9E93B-8539-4BA1-A76D-13A1C4B06D40}"/>
    <dataValidation errorStyle="warning" imeMode="hiragana" allowBlank="1" showInputMessage="1" showErrorMessage="1" sqref="Q246:R246" xr:uid="{D08A9BFD-DDB5-43C5-B566-53AE2AA2A971}"/>
    <dataValidation type="whole" imeMode="halfAlpha" allowBlank="1" showInputMessage="1" showErrorMessage="1" error="有効な数字を入力してください。10兆円以上になる場合は、9,999,999,999と入力してください" sqref="S246:T246" xr:uid="{B55A2FD8-DCC4-4D9C-ADD6-56DFBB9E8D0C}">
      <formula1>-9999999999</formula1>
      <formula2>9999999999</formula2>
    </dataValidation>
    <dataValidation type="date" imeMode="halfAlpha" allowBlank="1" showInputMessage="1" showErrorMessage="1" error="有効な日付を入力してください" sqref="U246" xr:uid="{E5243D62-77C1-489D-9B03-676CD4B28F17}">
      <formula1>92</formula1>
      <formula2>73415</formula2>
    </dataValidation>
    <dataValidation type="date" imeMode="halfAlpha" allowBlank="1" showInputMessage="1" showErrorMessage="1" error="有効な日付を入力してください" sqref="V246" xr:uid="{E6585962-A64C-4C0A-BE67-6815A372726B}">
      <formula1>92</formula1>
      <formula2>73415</formula2>
    </dataValidation>
    <dataValidation type="list" imeMode="halfAlpha" allowBlank="1" showInputMessage="1" showErrorMessage="1" error="リストから選択してください" sqref="E247:F247" xr:uid="{28BA2E9D-78B9-4420-A3DE-DD29661D72BD}">
      <formula1>建設工種</formula1>
    </dataValidation>
    <dataValidation errorStyle="warning" imeMode="hiragana" allowBlank="1" showInputMessage="1" showErrorMessage="1" sqref="G247:K247" xr:uid="{809ED762-021C-4E2F-8C12-77FF27DA95A8}"/>
    <dataValidation type="list" imeMode="halfAlpha" allowBlank="1" showInputMessage="1" showErrorMessage="1" error="リストから選択してください" sqref="L247" xr:uid="{C7DB54EE-D1FC-47EB-8FCD-058B0CDD0FFE}">
      <formula1>"元請,下請,　"</formula1>
    </dataValidation>
    <dataValidation errorStyle="warning" imeMode="hiragana" allowBlank="1" showInputMessage="1" showErrorMessage="1" sqref="M247:P247" xr:uid="{7EF22000-CD4B-4EE4-B38D-84B2ECCB60F8}"/>
    <dataValidation errorStyle="warning" imeMode="hiragana" allowBlank="1" showInputMessage="1" showErrorMessage="1" sqref="Q247:R247" xr:uid="{FED77D54-AA25-4231-B4B9-28E33A4784B5}"/>
    <dataValidation type="whole" imeMode="halfAlpha" allowBlank="1" showInputMessage="1" showErrorMessage="1" error="有効な数字を入力してください。10兆円以上になる場合は、9,999,999,999と入力してください" sqref="S247:T247" xr:uid="{CF90F6C6-8027-43C9-98C2-B306B9327103}">
      <formula1>-9999999999</formula1>
      <formula2>9999999999</formula2>
    </dataValidation>
    <dataValidation type="date" imeMode="halfAlpha" allowBlank="1" showInputMessage="1" showErrorMessage="1" error="有効な日付を入力してください" sqref="U247" xr:uid="{8847647B-BF41-410F-834F-192911A92794}">
      <formula1>92</formula1>
      <formula2>73415</formula2>
    </dataValidation>
    <dataValidation type="date" imeMode="halfAlpha" allowBlank="1" showInputMessage="1" showErrorMessage="1" error="有効な日付を入力してください" sqref="V247" xr:uid="{7FCD80C3-6D20-401A-B9C0-DDD7327FEB7B}">
      <formula1>92</formula1>
      <formula2>73415</formula2>
    </dataValidation>
    <dataValidation type="list" imeMode="halfAlpha" allowBlank="1" showInputMessage="1" showErrorMessage="1" error="リストから選択してください" sqref="E248:F248" xr:uid="{CB2E7DB8-817F-48CA-B947-D782BC4E88FF}">
      <formula1>建設工種</formula1>
    </dataValidation>
    <dataValidation errorStyle="warning" imeMode="hiragana" allowBlank="1" showInputMessage="1" showErrorMessage="1" sqref="G248:K248" xr:uid="{436D4C37-DD6E-4A2A-BBF7-75351678136F}"/>
    <dataValidation type="list" imeMode="halfAlpha" allowBlank="1" showInputMessage="1" showErrorMessage="1" error="リストから選択してください" sqref="L248" xr:uid="{7AAD7CD0-99B6-4189-AEE9-ADF7392D258B}">
      <formula1>"元請,下請,　"</formula1>
    </dataValidation>
    <dataValidation errorStyle="warning" imeMode="hiragana" allowBlank="1" showInputMessage="1" showErrorMessage="1" sqref="M248:P248" xr:uid="{D720EA3A-6E61-40C4-B112-F148E424531D}"/>
    <dataValidation errorStyle="warning" imeMode="hiragana" allowBlank="1" showInputMessage="1" showErrorMessage="1" sqref="Q248:R248" xr:uid="{9D6D7259-22BD-4580-8F16-D505ABF93410}"/>
    <dataValidation type="whole" imeMode="halfAlpha" allowBlank="1" showInputMessage="1" showErrorMessage="1" error="有効な数字を入力してください。10兆円以上になる場合は、9,999,999,999と入力してください" sqref="S248:T248" xr:uid="{150CF8FB-4C3B-4512-9CA7-076BF874CE85}">
      <formula1>-9999999999</formula1>
      <formula2>9999999999</formula2>
    </dataValidation>
    <dataValidation type="date" imeMode="halfAlpha" allowBlank="1" showInputMessage="1" showErrorMessage="1" error="有効な日付を入力してください" sqref="U248" xr:uid="{F8ACCFC2-63A8-4267-808E-E49A91CCDACD}">
      <formula1>92</formula1>
      <formula2>73415</formula2>
    </dataValidation>
    <dataValidation type="date" imeMode="halfAlpha" allowBlank="1" showInputMessage="1" showErrorMessage="1" error="有効な日付を入力してください" sqref="V248" xr:uid="{FED8C361-C6B8-4D67-9188-390D2118AEB2}">
      <formula1>92</formula1>
      <formula2>73415</formula2>
    </dataValidation>
    <dataValidation type="list" imeMode="halfAlpha" allowBlank="1" showInputMessage="1" showErrorMessage="1" error="リストから選択してください" sqref="E249:F249" xr:uid="{5371EC0B-4F44-4EE0-9147-6B1D91AE79B4}">
      <formula1>建設工種</formula1>
    </dataValidation>
    <dataValidation errorStyle="warning" imeMode="hiragana" allowBlank="1" showInputMessage="1" showErrorMessage="1" sqref="G249:K249" xr:uid="{D0FECFD9-8338-4051-BD07-F80584422BA3}"/>
    <dataValidation type="list" imeMode="halfAlpha" allowBlank="1" showInputMessage="1" showErrorMessage="1" error="リストから選択してください" sqref="L249" xr:uid="{04D7520D-A5BF-40DE-B454-BFC96E15156A}">
      <formula1>"元請,下請,　"</formula1>
    </dataValidation>
    <dataValidation errorStyle="warning" imeMode="hiragana" allowBlank="1" showInputMessage="1" showErrorMessage="1" sqref="M249:P249" xr:uid="{9530D6AC-9736-4EAB-B2FC-A3CD1C95B47B}"/>
    <dataValidation errorStyle="warning" imeMode="hiragana" allowBlank="1" showInputMessage="1" showErrorMessage="1" sqref="Q249:R249" xr:uid="{8C70E889-35D6-44CD-830D-4C6BB3DE2073}"/>
    <dataValidation type="whole" imeMode="halfAlpha" allowBlank="1" showInputMessage="1" showErrorMessage="1" error="有効な数字を入力してください。10兆円以上になる場合は、9,999,999,999と入力してください" sqref="S249:T249" xr:uid="{BBE0B1EB-6F50-421D-BC88-378610E2758C}">
      <formula1>-9999999999</formula1>
      <formula2>9999999999</formula2>
    </dataValidation>
    <dataValidation type="date" imeMode="halfAlpha" allowBlank="1" showInputMessage="1" showErrorMessage="1" error="有効な日付を入力してください" sqref="U249" xr:uid="{C0DA8811-1E15-4799-8C87-45B42C0FAB3E}">
      <formula1>92</formula1>
      <formula2>73415</formula2>
    </dataValidation>
    <dataValidation type="date" imeMode="halfAlpha" allowBlank="1" showInputMessage="1" showErrorMessage="1" error="有効な日付を入力してください" sqref="V249" xr:uid="{E4418299-E93F-4F91-BC7D-D4676BA8637D}">
      <formula1>92</formula1>
      <formula2>73415</formula2>
    </dataValidation>
    <dataValidation errorStyle="warning" imeMode="hiragana" allowBlank="1" showInputMessage="1" showErrorMessage="1" sqref="E258:L258" xr:uid="{994FAE86-DB25-4BCA-A4BE-1298187D6AC2}"/>
    <dataValidation errorStyle="warning" imeMode="hiragana" allowBlank="1" showInputMessage="1" showErrorMessage="1" sqref="M258:Q258" xr:uid="{6DF44B35-33C4-45F2-AEBC-3F7025BC2AF9}"/>
    <dataValidation type="list" imeMode="halfAlpha" allowBlank="1" showInputMessage="1" showErrorMessage="1" error="リストから選択してください" sqref="R258:U258" xr:uid="{9E15E4AE-973A-4A4B-B236-6D108CB0F025}">
      <formula1>"①親会社と子会社の関係,②親会社を同じくする子会社同士の関係,③役員が他の会社の役員を兼ねている"</formula1>
    </dataValidation>
    <dataValidation errorStyle="warning" imeMode="halfAlpha" allowBlank="1" showInputMessage="1" showErrorMessage="1" sqref="V258" xr:uid="{C3EED51A-FB89-462C-86FE-40CFAFE79FB3}"/>
    <dataValidation errorStyle="warning" imeMode="hiragana" allowBlank="1" showInputMessage="1" showErrorMessage="1" sqref="E259:L259" xr:uid="{AF6A3F57-2B2D-4531-B265-D1C026C083CF}"/>
    <dataValidation errorStyle="warning" imeMode="hiragana" allowBlank="1" showInputMessage="1" showErrorMessage="1" sqref="M259:Q259" xr:uid="{A3A3DFA2-097C-43A2-9EB0-767B576FEE9D}"/>
    <dataValidation type="list" imeMode="halfAlpha" allowBlank="1" showInputMessage="1" showErrorMessage="1" error="リストから選択してください" sqref="R259:U259" xr:uid="{142889E0-14FF-4029-A5BE-54EF9FC48569}">
      <formula1>"①親会社と子会社の関係,②親会社を同じくする子会社同士の関係,③役員が他の会社の役員を兼ねている"</formula1>
    </dataValidation>
    <dataValidation errorStyle="warning" imeMode="halfAlpha" allowBlank="1" showInputMessage="1" showErrorMessage="1" sqref="V259" xr:uid="{A51DDD9E-8503-4F16-86F2-280CC5F751BE}"/>
    <dataValidation errorStyle="warning" imeMode="hiragana" allowBlank="1" showInputMessage="1" showErrorMessage="1" sqref="E260:L260" xr:uid="{54C32985-2AD7-4F10-BB19-6B8EB5AF2A43}"/>
    <dataValidation errorStyle="warning" imeMode="hiragana" allowBlank="1" showInputMessage="1" showErrorMessage="1" sqref="M260:Q260" xr:uid="{EE22C2CD-CAE3-4A79-AAC0-7C7D405F7C2E}"/>
    <dataValidation type="list" imeMode="halfAlpha" allowBlank="1" showInputMessage="1" showErrorMessage="1" error="リストから選択してください" sqref="R260:U260" xr:uid="{72ACC891-FFC3-4D3B-9CBB-424A452B5FC9}">
      <formula1>"①親会社と子会社の関係,②親会社を同じくする子会社同士の関係,③役員が他の会社の役員を兼ねている"</formula1>
    </dataValidation>
    <dataValidation errorStyle="warning" imeMode="halfAlpha" allowBlank="1" showInputMessage="1" showErrorMessage="1" sqref="V260" xr:uid="{E29E367E-A0B5-4E03-A1EA-D634A75363C8}"/>
    <dataValidation errorStyle="warning" imeMode="hiragana" allowBlank="1" showInputMessage="1" showErrorMessage="1" sqref="E261:L261" xr:uid="{404A542B-C345-48D5-A0F7-2CC01E0BE48C}"/>
    <dataValidation errorStyle="warning" imeMode="hiragana" allowBlank="1" showInputMessage="1" showErrorMessage="1" sqref="M261:Q261" xr:uid="{7894F8FF-89B0-4DBE-927B-A9C2A6664753}"/>
    <dataValidation type="list" imeMode="halfAlpha" allowBlank="1" showInputMessage="1" showErrorMessage="1" error="リストから選択してください" sqref="R261:U261" xr:uid="{E490FC6E-8EF1-4FD3-849F-DFA9814D44D1}">
      <formula1>"①親会社と子会社の関係,②親会社を同じくする子会社同士の関係,③役員が他の会社の役員を兼ねている"</formula1>
    </dataValidation>
    <dataValidation errorStyle="warning" imeMode="halfAlpha" allowBlank="1" showInputMessage="1" showErrorMessage="1" sqref="V261" xr:uid="{D7571382-3791-4F6C-9BFA-93D715429964}"/>
    <dataValidation errorStyle="warning" imeMode="hiragana" allowBlank="1" showInputMessage="1" showErrorMessage="1" sqref="E262:L262" xr:uid="{8FBE08E3-7790-41D6-BDF5-3405638DA71B}"/>
    <dataValidation errorStyle="warning" imeMode="hiragana" allowBlank="1" showInputMessage="1" showErrorMessage="1" sqref="M262:Q262" xr:uid="{09BD7C92-50E8-4C80-B66A-D83D8E0DBC10}"/>
    <dataValidation type="list" imeMode="halfAlpha" allowBlank="1" showInputMessage="1" showErrorMessage="1" error="リストから選択してください" sqref="R262:U262" xr:uid="{4BC39D8A-C3A8-44AC-8B83-137152FC1591}">
      <formula1>"①親会社と子会社の関係,②親会社を同じくする子会社同士の関係,③役員が他の会社の役員を兼ねている"</formula1>
    </dataValidation>
    <dataValidation errorStyle="warning" imeMode="halfAlpha" allowBlank="1" showInputMessage="1" showErrorMessage="1" sqref="V262" xr:uid="{4D42576A-FD37-4270-B413-C8693AFBD448}"/>
    <dataValidation errorStyle="warning" imeMode="hiragana" allowBlank="1" showInputMessage="1" showErrorMessage="1" sqref="E263:L263" xr:uid="{C469A2AA-D676-4176-9485-531D56B56048}"/>
    <dataValidation errorStyle="warning" imeMode="hiragana" allowBlank="1" showInputMessage="1" showErrorMessage="1" sqref="M263:Q263" xr:uid="{1EF6610A-A851-4BBD-AC2E-9C279E6E716C}"/>
    <dataValidation type="list" imeMode="halfAlpha" allowBlank="1" showInputMessage="1" showErrorMessage="1" error="リストから選択してください" sqref="R263:U263" xr:uid="{C3AE0841-9BC9-4CA7-9595-1A4FFC72D21A}">
      <formula1>"①親会社と子会社の関係,②親会社を同じくする子会社同士の関係,③役員が他の会社の役員を兼ねている"</formula1>
    </dataValidation>
    <dataValidation errorStyle="warning" imeMode="halfAlpha" allowBlank="1" showInputMessage="1" showErrorMessage="1" sqref="V263" xr:uid="{A9B19CA6-3CBE-48AB-9E1D-BC5717F61BE9}"/>
    <dataValidation errorStyle="warning" imeMode="hiragana" allowBlank="1" showInputMessage="1" showErrorMessage="1" sqref="E264:L264" xr:uid="{833096E5-5CB9-4893-9875-743663A6B465}"/>
    <dataValidation errorStyle="warning" imeMode="hiragana" allowBlank="1" showInputMessage="1" showErrorMessage="1" sqref="M264:Q264" xr:uid="{F55D8ABB-F6F7-4ADF-99B8-CF453BDDB9B0}"/>
    <dataValidation type="list" imeMode="halfAlpha" allowBlank="1" showInputMessage="1" showErrorMessage="1" error="リストから選択してください" sqref="R264:U264" xr:uid="{78727AD4-CB3F-438A-96D7-7B36ACF21D90}">
      <formula1>"①親会社と子会社の関係,②親会社を同じくする子会社同士の関係,③役員が他の会社の役員を兼ねている"</formula1>
    </dataValidation>
    <dataValidation errorStyle="warning" imeMode="halfAlpha" allowBlank="1" showInputMessage="1" showErrorMessage="1" sqref="V264" xr:uid="{D5D2E64A-A5C6-4A9C-90BF-4ADB1C13DF4F}"/>
    <dataValidation errorStyle="warning" imeMode="hiragana" allowBlank="1" showInputMessage="1" showErrorMessage="1" sqref="E265:L265" xr:uid="{43E98679-41FA-458B-AC4C-D9C735A3B142}"/>
    <dataValidation errorStyle="warning" imeMode="hiragana" allowBlank="1" showInputMessage="1" showErrorMessage="1" sqref="M265:Q265" xr:uid="{5D44FA26-6F17-4741-A44D-8C03137D5547}"/>
    <dataValidation type="list" imeMode="halfAlpha" allowBlank="1" showInputMessage="1" showErrorMessage="1" error="リストから選択してください" sqref="R265:U265" xr:uid="{0B24F42F-87BA-4A8D-A1FB-F29FBFB864CC}">
      <formula1>"①親会社と子会社の関係,②親会社を同じくする子会社同士の関係,③役員が他の会社の役員を兼ねている"</formula1>
    </dataValidation>
    <dataValidation errorStyle="warning" imeMode="halfAlpha" allowBlank="1" showInputMessage="1" showErrorMessage="1" sqref="V265" xr:uid="{27B77475-9788-4312-AF2A-C22361CAB719}"/>
    <dataValidation errorStyle="warning" imeMode="hiragana" allowBlank="1" showInputMessage="1" showErrorMessage="1" sqref="E266:L266" xr:uid="{8111DDDC-FDBB-4AB7-949F-0FA8873CA491}"/>
    <dataValidation errorStyle="warning" imeMode="hiragana" allowBlank="1" showInputMessage="1" showErrorMessage="1" sqref="M266:Q266" xr:uid="{B26164E3-D77C-4B2C-A2E5-4F78D16DE6A9}"/>
    <dataValidation type="list" imeMode="halfAlpha" allowBlank="1" showInputMessage="1" showErrorMessage="1" error="リストから選択してください" sqref="R266:U266" xr:uid="{0980D73D-06ED-47EC-A235-A354D8AB7A11}">
      <formula1>"①親会社と子会社の関係,②親会社を同じくする子会社同士の関係,③役員が他の会社の役員を兼ねている"</formula1>
    </dataValidation>
    <dataValidation errorStyle="warning" imeMode="halfAlpha" allowBlank="1" showInputMessage="1" showErrorMessage="1" sqref="V266" xr:uid="{04117F0F-F18B-4600-8E06-403691277315}"/>
    <dataValidation errorStyle="warning" imeMode="hiragana" allowBlank="1" showInputMessage="1" showErrorMessage="1" sqref="E267:L267" xr:uid="{E89658D7-836C-4EA4-BA73-5A0DAEE70FE2}"/>
    <dataValidation errorStyle="warning" imeMode="hiragana" allowBlank="1" showInputMessage="1" showErrorMessage="1" sqref="M267:Q267" xr:uid="{922D8DF7-ACC3-4E0B-AD68-B3AB9898BF4F}"/>
    <dataValidation type="list" imeMode="halfAlpha" allowBlank="1" showInputMessage="1" showErrorMessage="1" error="リストから選択してください" sqref="R267:U267" xr:uid="{7D7F0F93-56D4-4A4F-92FE-BF302D6A2CE3}">
      <formula1>"①親会社と子会社の関係,②親会社を同じくする子会社同士の関係,③役員が他の会社の役員を兼ねている"</formula1>
    </dataValidation>
    <dataValidation errorStyle="warning" imeMode="halfAlpha" allowBlank="1" showInputMessage="1" showErrorMessage="1" sqref="V267" xr:uid="{778733D2-877A-4C19-8950-748707E59279}"/>
    <dataValidation errorStyle="warning" imeMode="hiragana" allowBlank="1" showInputMessage="1" showErrorMessage="1" sqref="E268:L268" xr:uid="{BC113B1F-57F8-48E3-91F8-2CBEFED0E064}"/>
    <dataValidation errorStyle="warning" imeMode="hiragana" allowBlank="1" showInputMessage="1" showErrorMessage="1" sqref="M268:Q268" xr:uid="{23AE679C-B90D-4C8A-9474-DB202E3D8A50}"/>
    <dataValidation type="list" imeMode="halfAlpha" allowBlank="1" showInputMessage="1" showErrorMessage="1" error="リストから選択してください" sqref="R268:U268" xr:uid="{6648796C-E0BA-41DC-9170-19358DC3BB24}">
      <formula1>"①親会社と子会社の関係,②親会社を同じくする子会社同士の関係,③役員が他の会社の役員を兼ねている"</formula1>
    </dataValidation>
    <dataValidation errorStyle="warning" imeMode="halfAlpha" allowBlank="1" showInputMessage="1" showErrorMessage="1" sqref="V268" xr:uid="{9E6D557A-A2DD-49EF-A2A4-1F3993E38E7C}"/>
  </dataValidations>
  <pageMargins left="0.19685039370078741" right="0.19685039370078741" top="0.39370078740157483" bottom="0.19685039370078741" header="0.19685039370078741" footer="0.19685039370078741"/>
  <pageSetup paperSize="9" scale="62"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ACF0D-0B1D-4648-9C60-FA94FA2C79FA}">
  <sheetPr>
    <pageSetUpPr fitToPage="1"/>
  </sheetPr>
  <dimension ref="A1:M58"/>
  <sheetViews>
    <sheetView showGridLines="0" zoomScaleNormal="100" workbookViewId="0">
      <pane ySplit="8" topLeftCell="A9" activePane="bottomLeft" state="frozen"/>
      <selection pane="bottomLeft" activeCell="B1" sqref="B1"/>
    </sheetView>
  </sheetViews>
  <sheetFormatPr defaultColWidth="2.375" defaultRowHeight="13.5" x14ac:dyDescent="0.15"/>
  <cols>
    <col min="1" max="1" width="9.375" style="331" hidden="1" customWidth="1"/>
    <col min="2" max="3" width="3.75" style="335" customWidth="1"/>
    <col min="4" max="4" width="16.75" style="335" customWidth="1"/>
    <col min="5" max="6" width="22.625" style="335" customWidth="1"/>
    <col min="7" max="7" width="6" style="335" customWidth="1"/>
    <col min="8" max="8" width="19.75" style="335" customWidth="1"/>
    <col min="9" max="9" width="14.875" style="335" hidden="1" customWidth="1"/>
    <col min="10" max="10" width="52.875" style="335" customWidth="1"/>
    <col min="11" max="11" width="38.375" style="335" customWidth="1"/>
    <col min="12" max="12" width="2.375" style="335"/>
    <col min="13" max="13" width="13.375" style="335" hidden="1" customWidth="1"/>
    <col min="14" max="16384" width="2.375" style="335"/>
  </cols>
  <sheetData>
    <row r="1" spans="1:13" s="332" customFormat="1" ht="30" customHeight="1" x14ac:dyDescent="0.15">
      <c r="A1" s="331" t="s">
        <v>224</v>
      </c>
      <c r="C1" s="333" t="s">
        <v>121</v>
      </c>
      <c r="D1" s="333"/>
      <c r="E1" s="333"/>
      <c r="F1" s="333"/>
      <c r="G1" s="333"/>
      <c r="H1" s="333"/>
      <c r="I1" s="333"/>
      <c r="J1" s="333"/>
      <c r="K1" s="135">
        <v>45292</v>
      </c>
      <c r="L1" s="135"/>
    </row>
    <row r="2" spans="1:13" s="332" customFormat="1" ht="15" hidden="1" customHeight="1" x14ac:dyDescent="0.15">
      <c r="A2" s="331" t="s">
        <v>225</v>
      </c>
      <c r="C2" s="334"/>
      <c r="D2" s="334"/>
      <c r="E2" s="334"/>
      <c r="F2" s="334"/>
      <c r="G2" s="334"/>
      <c r="H2" s="334"/>
      <c r="I2" s="334"/>
      <c r="J2" s="334"/>
      <c r="K2" s="135"/>
      <c r="L2" s="135"/>
    </row>
    <row r="3" spans="1:13" ht="47.25" customHeight="1" x14ac:dyDescent="0.15">
      <c r="A3" s="331">
        <v>2024.01</v>
      </c>
      <c r="C3" s="336" t="s">
        <v>226</v>
      </c>
      <c r="D3" s="336"/>
      <c r="E3" s="336"/>
      <c r="F3" s="336"/>
      <c r="G3" s="336"/>
      <c r="H3" s="336"/>
      <c r="I3" s="336"/>
      <c r="J3" s="336"/>
      <c r="K3" s="336"/>
    </row>
    <row r="4" spans="1:13" ht="64.5" customHeight="1" x14ac:dyDescent="0.15">
      <c r="A4" s="337"/>
      <c r="C4" s="183" t="s">
        <v>227</v>
      </c>
      <c r="D4" s="183"/>
      <c r="E4" s="183"/>
      <c r="F4" s="183"/>
      <c r="G4" s="183"/>
      <c r="H4" s="183"/>
      <c r="I4" s="183"/>
      <c r="J4" s="183"/>
      <c r="K4" s="183"/>
    </row>
    <row r="5" spans="1:13" ht="15" hidden="1" customHeight="1" x14ac:dyDescent="0.15">
      <c r="C5" s="338"/>
      <c r="D5" s="190"/>
      <c r="E5" s="190"/>
      <c r="F5" s="190"/>
      <c r="G5" s="190"/>
      <c r="H5" s="190"/>
      <c r="I5" s="190"/>
      <c r="J5" s="190"/>
      <c r="K5" s="190"/>
    </row>
    <row r="6" spans="1:13" ht="15" hidden="1" customHeight="1" x14ac:dyDescent="0.15">
      <c r="C6" s="338"/>
      <c r="D6" s="190"/>
      <c r="E6" s="190"/>
      <c r="F6" s="190"/>
      <c r="G6" s="190"/>
      <c r="H6" s="190"/>
      <c r="I6" s="190"/>
      <c r="J6" s="190"/>
      <c r="K6" s="190"/>
    </row>
    <row r="7" spans="1:13" ht="15" hidden="1" customHeight="1" x14ac:dyDescent="0.15">
      <c r="C7" s="338"/>
      <c r="D7" s="190"/>
      <c r="E7" s="190"/>
      <c r="F7" s="190"/>
      <c r="G7" s="190"/>
      <c r="H7" s="190"/>
      <c r="I7" s="190"/>
      <c r="J7" s="190"/>
      <c r="K7" s="190"/>
    </row>
    <row r="8" spans="1:13" s="339" customFormat="1" ht="30.75" customHeight="1" x14ac:dyDescent="0.15">
      <c r="A8" s="331"/>
      <c r="C8" s="340"/>
      <c r="D8" s="341" t="s">
        <v>122</v>
      </c>
      <c r="E8" s="341" t="s">
        <v>123</v>
      </c>
      <c r="F8" s="341" t="s">
        <v>124</v>
      </c>
      <c r="G8" s="342" t="s">
        <v>125</v>
      </c>
      <c r="H8" s="342" t="str">
        <f>"生年月日
" &amp; 日付例_s</f>
        <v>生年月日
例)2023/4/1</v>
      </c>
      <c r="I8" s="343" t="s">
        <v>126</v>
      </c>
      <c r="J8" s="343" t="s">
        <v>189</v>
      </c>
      <c r="K8" s="344" t="s">
        <v>127</v>
      </c>
      <c r="M8" s="339">
        <f>COUNTIF(M9:M58,"&gt;0")</f>
        <v>0</v>
      </c>
    </row>
    <row r="9" spans="1:13" s="339" customFormat="1" ht="18" customHeight="1" x14ac:dyDescent="0.15">
      <c r="A9" s="331">
        <f t="shared" ref="A9:A40" si="0">IFERROR(IF(AND(OR($C9=1,AND($C9&gt;1,$M9&gt;0)), OR(TRIM($D9)="",TRIM($E9)="",TRIM($F9)="",TRIM($G9)="",TRIM($H9)="")),1001,0),3)</f>
        <v>1001</v>
      </c>
      <c r="C9" s="345">
        <v>1</v>
      </c>
      <c r="D9" s="26"/>
      <c r="E9" s="27"/>
      <c r="F9" s="26"/>
      <c r="G9" s="3"/>
      <c r="H9" s="28"/>
      <c r="I9" s="3"/>
      <c r="J9" s="29"/>
      <c r="K9" s="26"/>
      <c r="M9" s="339">
        <f>COUNTA($D9:$F9,$H9,$J9:$K9)+IF(TRIM($G9)="",0,1)+IF(TRIM($I9)="",0,1)</f>
        <v>0</v>
      </c>
    </row>
    <row r="10" spans="1:13" s="339" customFormat="1" ht="18" customHeight="1" x14ac:dyDescent="0.15">
      <c r="A10" s="331">
        <f t="shared" si="0"/>
        <v>0</v>
      </c>
      <c r="B10" s="346"/>
      <c r="C10" s="347">
        <v>2</v>
      </c>
      <c r="D10" s="6"/>
      <c r="E10" s="4"/>
      <c r="F10" s="6"/>
      <c r="G10" s="4"/>
      <c r="H10" s="30"/>
      <c r="I10" s="4"/>
      <c r="J10" s="31"/>
      <c r="K10" s="6"/>
      <c r="M10" s="339">
        <f t="shared" ref="M10:M58" si="1">COUNTA($D10:$F10,$H10,$J10:$K10)+IF(TRIM($G10)="",0,1)+IF(TRIM($I10)="",0,1)</f>
        <v>0</v>
      </c>
    </row>
    <row r="11" spans="1:13" s="339" customFormat="1" ht="18" customHeight="1" x14ac:dyDescent="0.15">
      <c r="A11" s="331">
        <f t="shared" si="0"/>
        <v>0</v>
      </c>
      <c r="B11" s="346"/>
      <c r="C11" s="347">
        <v>3</v>
      </c>
      <c r="D11" s="6"/>
      <c r="E11" s="4"/>
      <c r="F11" s="6"/>
      <c r="G11" s="4"/>
      <c r="H11" s="30"/>
      <c r="I11" s="4"/>
      <c r="J11" s="31"/>
      <c r="K11" s="6"/>
      <c r="M11" s="339">
        <f t="shared" si="1"/>
        <v>0</v>
      </c>
    </row>
    <row r="12" spans="1:13" s="339" customFormat="1" ht="18" customHeight="1" x14ac:dyDescent="0.15">
      <c r="A12" s="331">
        <f t="shared" si="0"/>
        <v>0</v>
      </c>
      <c r="B12" s="346"/>
      <c r="C12" s="347">
        <v>4</v>
      </c>
      <c r="D12" s="6"/>
      <c r="E12" s="4"/>
      <c r="F12" s="6"/>
      <c r="G12" s="4"/>
      <c r="H12" s="30"/>
      <c r="I12" s="4"/>
      <c r="J12" s="31"/>
      <c r="K12" s="6"/>
      <c r="M12" s="339">
        <f t="shared" si="1"/>
        <v>0</v>
      </c>
    </row>
    <row r="13" spans="1:13" s="339" customFormat="1" ht="18" customHeight="1" x14ac:dyDescent="0.15">
      <c r="A13" s="331">
        <f t="shared" si="0"/>
        <v>0</v>
      </c>
      <c r="B13" s="346"/>
      <c r="C13" s="347">
        <v>5</v>
      </c>
      <c r="D13" s="6"/>
      <c r="E13" s="4"/>
      <c r="F13" s="6"/>
      <c r="G13" s="4"/>
      <c r="H13" s="30"/>
      <c r="I13" s="4"/>
      <c r="J13" s="31"/>
      <c r="K13" s="6"/>
      <c r="M13" s="339">
        <f t="shared" si="1"/>
        <v>0</v>
      </c>
    </row>
    <row r="14" spans="1:13" s="339" customFormat="1" ht="18" customHeight="1" x14ac:dyDescent="0.15">
      <c r="A14" s="331">
        <f t="shared" si="0"/>
        <v>0</v>
      </c>
      <c r="B14" s="346"/>
      <c r="C14" s="347">
        <v>6</v>
      </c>
      <c r="D14" s="6"/>
      <c r="E14" s="4"/>
      <c r="F14" s="6"/>
      <c r="G14" s="4"/>
      <c r="H14" s="30"/>
      <c r="I14" s="4"/>
      <c r="J14" s="31"/>
      <c r="K14" s="6"/>
      <c r="M14" s="339">
        <f t="shared" si="1"/>
        <v>0</v>
      </c>
    </row>
    <row r="15" spans="1:13" s="339" customFormat="1" ht="18" customHeight="1" x14ac:dyDescent="0.15">
      <c r="A15" s="331">
        <f t="shared" si="0"/>
        <v>0</v>
      </c>
      <c r="B15" s="346"/>
      <c r="C15" s="347">
        <v>7</v>
      </c>
      <c r="D15" s="6"/>
      <c r="E15" s="4"/>
      <c r="F15" s="6"/>
      <c r="G15" s="4"/>
      <c r="H15" s="30"/>
      <c r="I15" s="4"/>
      <c r="J15" s="31"/>
      <c r="K15" s="6"/>
      <c r="M15" s="339">
        <f t="shared" si="1"/>
        <v>0</v>
      </c>
    </row>
    <row r="16" spans="1:13" s="339" customFormat="1" ht="18" customHeight="1" x14ac:dyDescent="0.15">
      <c r="A16" s="331">
        <f t="shared" si="0"/>
        <v>0</v>
      </c>
      <c r="B16" s="346"/>
      <c r="C16" s="347">
        <v>8</v>
      </c>
      <c r="D16" s="6"/>
      <c r="E16" s="4"/>
      <c r="F16" s="6"/>
      <c r="G16" s="4"/>
      <c r="H16" s="30"/>
      <c r="I16" s="4"/>
      <c r="J16" s="31"/>
      <c r="K16" s="6"/>
      <c r="M16" s="339">
        <f t="shared" si="1"/>
        <v>0</v>
      </c>
    </row>
    <row r="17" spans="1:13" s="339" customFormat="1" ht="18" customHeight="1" x14ac:dyDescent="0.15">
      <c r="A17" s="331">
        <f t="shared" si="0"/>
        <v>0</v>
      </c>
      <c r="B17" s="346"/>
      <c r="C17" s="347">
        <v>9</v>
      </c>
      <c r="D17" s="6"/>
      <c r="E17" s="4"/>
      <c r="F17" s="6"/>
      <c r="G17" s="4"/>
      <c r="H17" s="30"/>
      <c r="I17" s="4"/>
      <c r="J17" s="31"/>
      <c r="K17" s="6"/>
      <c r="M17" s="339">
        <f t="shared" si="1"/>
        <v>0</v>
      </c>
    </row>
    <row r="18" spans="1:13" s="339" customFormat="1" ht="18" customHeight="1" x14ac:dyDescent="0.15">
      <c r="A18" s="331">
        <f t="shared" si="0"/>
        <v>0</v>
      </c>
      <c r="B18" s="346"/>
      <c r="C18" s="347">
        <v>10</v>
      </c>
      <c r="D18" s="6"/>
      <c r="E18" s="4"/>
      <c r="F18" s="6"/>
      <c r="G18" s="4"/>
      <c r="H18" s="30"/>
      <c r="I18" s="4"/>
      <c r="J18" s="31"/>
      <c r="K18" s="6"/>
      <c r="M18" s="339">
        <f t="shared" si="1"/>
        <v>0</v>
      </c>
    </row>
    <row r="19" spans="1:13" s="339" customFormat="1" ht="18" customHeight="1" x14ac:dyDescent="0.15">
      <c r="A19" s="331">
        <f t="shared" si="0"/>
        <v>0</v>
      </c>
      <c r="B19" s="346"/>
      <c r="C19" s="347">
        <v>11</v>
      </c>
      <c r="D19" s="6"/>
      <c r="E19" s="4"/>
      <c r="F19" s="6"/>
      <c r="G19" s="4"/>
      <c r="H19" s="30"/>
      <c r="I19" s="4"/>
      <c r="J19" s="31"/>
      <c r="K19" s="6"/>
      <c r="M19" s="339">
        <f t="shared" si="1"/>
        <v>0</v>
      </c>
    </row>
    <row r="20" spans="1:13" s="339" customFormat="1" ht="18" customHeight="1" x14ac:dyDescent="0.15">
      <c r="A20" s="331">
        <f t="shared" si="0"/>
        <v>0</v>
      </c>
      <c r="B20" s="346"/>
      <c r="C20" s="347">
        <v>12</v>
      </c>
      <c r="D20" s="6"/>
      <c r="E20" s="4"/>
      <c r="F20" s="6"/>
      <c r="G20" s="4"/>
      <c r="H20" s="30"/>
      <c r="I20" s="4"/>
      <c r="J20" s="31"/>
      <c r="K20" s="6"/>
      <c r="M20" s="339">
        <f t="shared" si="1"/>
        <v>0</v>
      </c>
    </row>
    <row r="21" spans="1:13" s="339" customFormat="1" ht="18" customHeight="1" x14ac:dyDescent="0.15">
      <c r="A21" s="331">
        <f t="shared" si="0"/>
        <v>0</v>
      </c>
      <c r="B21" s="346"/>
      <c r="C21" s="347">
        <v>13</v>
      </c>
      <c r="D21" s="6"/>
      <c r="E21" s="4"/>
      <c r="F21" s="6"/>
      <c r="G21" s="4"/>
      <c r="H21" s="30"/>
      <c r="I21" s="4"/>
      <c r="J21" s="31"/>
      <c r="K21" s="6"/>
      <c r="M21" s="339">
        <f t="shared" si="1"/>
        <v>0</v>
      </c>
    </row>
    <row r="22" spans="1:13" s="339" customFormat="1" ht="18" customHeight="1" x14ac:dyDescent="0.15">
      <c r="A22" s="331">
        <f t="shared" si="0"/>
        <v>0</v>
      </c>
      <c r="B22" s="346"/>
      <c r="C22" s="347">
        <v>14</v>
      </c>
      <c r="D22" s="6"/>
      <c r="E22" s="4"/>
      <c r="F22" s="6"/>
      <c r="G22" s="4"/>
      <c r="H22" s="30"/>
      <c r="I22" s="4"/>
      <c r="J22" s="31"/>
      <c r="K22" s="6"/>
      <c r="M22" s="339">
        <f t="shared" si="1"/>
        <v>0</v>
      </c>
    </row>
    <row r="23" spans="1:13" s="339" customFormat="1" ht="18" customHeight="1" x14ac:dyDescent="0.15">
      <c r="A23" s="331">
        <f t="shared" si="0"/>
        <v>0</v>
      </c>
      <c r="B23" s="346"/>
      <c r="C23" s="347">
        <v>15</v>
      </c>
      <c r="D23" s="6"/>
      <c r="E23" s="4"/>
      <c r="F23" s="6"/>
      <c r="G23" s="4"/>
      <c r="H23" s="30"/>
      <c r="I23" s="4"/>
      <c r="J23" s="31"/>
      <c r="K23" s="6"/>
      <c r="M23" s="339">
        <f t="shared" si="1"/>
        <v>0</v>
      </c>
    </row>
    <row r="24" spans="1:13" s="339" customFormat="1" ht="18" customHeight="1" x14ac:dyDescent="0.15">
      <c r="A24" s="331">
        <f t="shared" si="0"/>
        <v>0</v>
      </c>
      <c r="B24" s="346"/>
      <c r="C24" s="347">
        <v>16</v>
      </c>
      <c r="D24" s="6"/>
      <c r="E24" s="4"/>
      <c r="F24" s="6"/>
      <c r="G24" s="4"/>
      <c r="H24" s="30"/>
      <c r="I24" s="4"/>
      <c r="J24" s="31"/>
      <c r="K24" s="6"/>
      <c r="M24" s="339">
        <f t="shared" si="1"/>
        <v>0</v>
      </c>
    </row>
    <row r="25" spans="1:13" s="339" customFormat="1" ht="18" customHeight="1" x14ac:dyDescent="0.15">
      <c r="A25" s="331">
        <f t="shared" si="0"/>
        <v>0</v>
      </c>
      <c r="B25" s="346"/>
      <c r="C25" s="347">
        <v>17</v>
      </c>
      <c r="D25" s="6"/>
      <c r="E25" s="4"/>
      <c r="F25" s="6"/>
      <c r="G25" s="4"/>
      <c r="H25" s="30"/>
      <c r="I25" s="4"/>
      <c r="J25" s="31"/>
      <c r="K25" s="6"/>
      <c r="M25" s="339">
        <f t="shared" si="1"/>
        <v>0</v>
      </c>
    </row>
    <row r="26" spans="1:13" s="339" customFormat="1" ht="18" customHeight="1" x14ac:dyDescent="0.15">
      <c r="A26" s="331">
        <f t="shared" si="0"/>
        <v>0</v>
      </c>
      <c r="B26" s="346"/>
      <c r="C26" s="347">
        <v>18</v>
      </c>
      <c r="D26" s="6"/>
      <c r="E26" s="4"/>
      <c r="F26" s="6"/>
      <c r="G26" s="4"/>
      <c r="H26" s="30"/>
      <c r="I26" s="4"/>
      <c r="J26" s="31"/>
      <c r="K26" s="6"/>
      <c r="M26" s="339">
        <f t="shared" si="1"/>
        <v>0</v>
      </c>
    </row>
    <row r="27" spans="1:13" s="339" customFormat="1" ht="18" customHeight="1" x14ac:dyDescent="0.15">
      <c r="A27" s="331">
        <f t="shared" si="0"/>
        <v>0</v>
      </c>
      <c r="B27" s="346"/>
      <c r="C27" s="347">
        <v>19</v>
      </c>
      <c r="D27" s="6"/>
      <c r="E27" s="4"/>
      <c r="F27" s="6"/>
      <c r="G27" s="4"/>
      <c r="H27" s="30"/>
      <c r="I27" s="4"/>
      <c r="J27" s="31"/>
      <c r="K27" s="6"/>
      <c r="M27" s="339">
        <f t="shared" si="1"/>
        <v>0</v>
      </c>
    </row>
    <row r="28" spans="1:13" s="339" customFormat="1" ht="18" customHeight="1" x14ac:dyDescent="0.15">
      <c r="A28" s="331">
        <f t="shared" si="0"/>
        <v>0</v>
      </c>
      <c r="B28" s="346"/>
      <c r="C28" s="347">
        <v>20</v>
      </c>
      <c r="D28" s="6"/>
      <c r="E28" s="4"/>
      <c r="F28" s="6"/>
      <c r="G28" s="4"/>
      <c r="H28" s="30"/>
      <c r="I28" s="4"/>
      <c r="J28" s="31"/>
      <c r="K28" s="6"/>
      <c r="M28" s="339">
        <f t="shared" si="1"/>
        <v>0</v>
      </c>
    </row>
    <row r="29" spans="1:13" s="339" customFormat="1" ht="18" customHeight="1" x14ac:dyDescent="0.15">
      <c r="A29" s="331">
        <f t="shared" si="0"/>
        <v>0</v>
      </c>
      <c r="B29" s="346"/>
      <c r="C29" s="347">
        <v>21</v>
      </c>
      <c r="D29" s="6"/>
      <c r="E29" s="4"/>
      <c r="F29" s="6"/>
      <c r="G29" s="4"/>
      <c r="H29" s="30"/>
      <c r="I29" s="4"/>
      <c r="J29" s="31"/>
      <c r="K29" s="6"/>
      <c r="M29" s="339">
        <f t="shared" si="1"/>
        <v>0</v>
      </c>
    </row>
    <row r="30" spans="1:13" s="339" customFormat="1" ht="18" customHeight="1" x14ac:dyDescent="0.15">
      <c r="A30" s="331">
        <f t="shared" si="0"/>
        <v>0</v>
      </c>
      <c r="B30" s="346"/>
      <c r="C30" s="347">
        <v>22</v>
      </c>
      <c r="D30" s="6"/>
      <c r="E30" s="4"/>
      <c r="F30" s="6"/>
      <c r="G30" s="4"/>
      <c r="H30" s="30"/>
      <c r="I30" s="4"/>
      <c r="J30" s="31"/>
      <c r="K30" s="6"/>
      <c r="M30" s="339">
        <f t="shared" si="1"/>
        <v>0</v>
      </c>
    </row>
    <row r="31" spans="1:13" s="339" customFormat="1" ht="18" customHeight="1" x14ac:dyDescent="0.15">
      <c r="A31" s="331">
        <f t="shared" si="0"/>
        <v>0</v>
      </c>
      <c r="B31" s="346"/>
      <c r="C31" s="347">
        <v>23</v>
      </c>
      <c r="D31" s="6"/>
      <c r="E31" s="4"/>
      <c r="F31" s="6"/>
      <c r="G31" s="4"/>
      <c r="H31" s="30"/>
      <c r="I31" s="4"/>
      <c r="J31" s="31"/>
      <c r="K31" s="6"/>
      <c r="M31" s="339">
        <f t="shared" si="1"/>
        <v>0</v>
      </c>
    </row>
    <row r="32" spans="1:13" s="339" customFormat="1" ht="18" customHeight="1" x14ac:dyDescent="0.15">
      <c r="A32" s="331">
        <f t="shared" si="0"/>
        <v>0</v>
      </c>
      <c r="B32" s="346"/>
      <c r="C32" s="347">
        <v>24</v>
      </c>
      <c r="D32" s="6"/>
      <c r="E32" s="4"/>
      <c r="F32" s="6"/>
      <c r="G32" s="4"/>
      <c r="H32" s="30"/>
      <c r="I32" s="4"/>
      <c r="J32" s="31"/>
      <c r="K32" s="6"/>
      <c r="M32" s="339">
        <f t="shared" si="1"/>
        <v>0</v>
      </c>
    </row>
    <row r="33" spans="1:13" s="339" customFormat="1" ht="18" customHeight="1" x14ac:dyDescent="0.15">
      <c r="A33" s="331">
        <f t="shared" si="0"/>
        <v>0</v>
      </c>
      <c r="B33" s="346"/>
      <c r="C33" s="347">
        <v>25</v>
      </c>
      <c r="D33" s="6"/>
      <c r="E33" s="4"/>
      <c r="F33" s="6"/>
      <c r="G33" s="4"/>
      <c r="H33" s="30"/>
      <c r="I33" s="4"/>
      <c r="J33" s="31"/>
      <c r="K33" s="6"/>
      <c r="M33" s="339">
        <f t="shared" si="1"/>
        <v>0</v>
      </c>
    </row>
    <row r="34" spans="1:13" s="339" customFormat="1" ht="18" customHeight="1" x14ac:dyDescent="0.15">
      <c r="A34" s="331">
        <f t="shared" si="0"/>
        <v>0</v>
      </c>
      <c r="B34" s="346"/>
      <c r="C34" s="347">
        <v>26</v>
      </c>
      <c r="D34" s="6"/>
      <c r="E34" s="4"/>
      <c r="F34" s="6"/>
      <c r="G34" s="4"/>
      <c r="H34" s="30"/>
      <c r="I34" s="4"/>
      <c r="J34" s="31"/>
      <c r="K34" s="6"/>
      <c r="M34" s="339">
        <f t="shared" si="1"/>
        <v>0</v>
      </c>
    </row>
    <row r="35" spans="1:13" s="339" customFormat="1" ht="18" customHeight="1" x14ac:dyDescent="0.15">
      <c r="A35" s="331">
        <f t="shared" si="0"/>
        <v>0</v>
      </c>
      <c r="B35" s="346"/>
      <c r="C35" s="347">
        <v>27</v>
      </c>
      <c r="D35" s="6"/>
      <c r="E35" s="4"/>
      <c r="F35" s="6"/>
      <c r="G35" s="4"/>
      <c r="H35" s="30"/>
      <c r="I35" s="4"/>
      <c r="J35" s="31"/>
      <c r="K35" s="6"/>
      <c r="M35" s="339">
        <f t="shared" si="1"/>
        <v>0</v>
      </c>
    </row>
    <row r="36" spans="1:13" s="339" customFormat="1" ht="18" customHeight="1" x14ac:dyDescent="0.15">
      <c r="A36" s="331">
        <f t="shared" si="0"/>
        <v>0</v>
      </c>
      <c r="B36" s="346"/>
      <c r="C36" s="347">
        <v>28</v>
      </c>
      <c r="D36" s="6"/>
      <c r="E36" s="4"/>
      <c r="F36" s="6"/>
      <c r="G36" s="4"/>
      <c r="H36" s="30"/>
      <c r="I36" s="4"/>
      <c r="J36" s="31"/>
      <c r="K36" s="6"/>
      <c r="M36" s="339">
        <f t="shared" si="1"/>
        <v>0</v>
      </c>
    </row>
    <row r="37" spans="1:13" s="339" customFormat="1" ht="18" customHeight="1" x14ac:dyDescent="0.15">
      <c r="A37" s="331">
        <f t="shared" si="0"/>
        <v>0</v>
      </c>
      <c r="B37" s="346"/>
      <c r="C37" s="347">
        <v>29</v>
      </c>
      <c r="D37" s="6"/>
      <c r="E37" s="4"/>
      <c r="F37" s="6"/>
      <c r="G37" s="4"/>
      <c r="H37" s="30"/>
      <c r="I37" s="4"/>
      <c r="J37" s="31"/>
      <c r="K37" s="6"/>
      <c r="M37" s="339">
        <f t="shared" si="1"/>
        <v>0</v>
      </c>
    </row>
    <row r="38" spans="1:13" s="339" customFormat="1" ht="18" customHeight="1" x14ac:dyDescent="0.15">
      <c r="A38" s="331">
        <f t="shared" si="0"/>
        <v>0</v>
      </c>
      <c r="B38" s="346"/>
      <c r="C38" s="347">
        <v>30</v>
      </c>
      <c r="D38" s="6"/>
      <c r="E38" s="4"/>
      <c r="F38" s="6"/>
      <c r="G38" s="4"/>
      <c r="H38" s="30"/>
      <c r="I38" s="4"/>
      <c r="J38" s="31"/>
      <c r="K38" s="6"/>
      <c r="M38" s="339">
        <f t="shared" si="1"/>
        <v>0</v>
      </c>
    </row>
    <row r="39" spans="1:13" s="339" customFormat="1" ht="18" customHeight="1" x14ac:dyDescent="0.15">
      <c r="A39" s="331">
        <f t="shared" si="0"/>
        <v>0</v>
      </c>
      <c r="B39" s="346"/>
      <c r="C39" s="347">
        <v>31</v>
      </c>
      <c r="D39" s="6"/>
      <c r="E39" s="4"/>
      <c r="F39" s="6"/>
      <c r="G39" s="4"/>
      <c r="H39" s="30"/>
      <c r="I39" s="4"/>
      <c r="J39" s="31"/>
      <c r="K39" s="6"/>
      <c r="M39" s="339">
        <f t="shared" si="1"/>
        <v>0</v>
      </c>
    </row>
    <row r="40" spans="1:13" s="339" customFormat="1" ht="18" customHeight="1" x14ac:dyDescent="0.15">
      <c r="A40" s="331">
        <f t="shared" si="0"/>
        <v>0</v>
      </c>
      <c r="B40" s="346"/>
      <c r="C40" s="347">
        <v>32</v>
      </c>
      <c r="D40" s="6"/>
      <c r="E40" s="4"/>
      <c r="F40" s="6"/>
      <c r="G40" s="4"/>
      <c r="H40" s="30"/>
      <c r="I40" s="4"/>
      <c r="J40" s="31"/>
      <c r="K40" s="6"/>
      <c r="M40" s="339">
        <f t="shared" si="1"/>
        <v>0</v>
      </c>
    </row>
    <row r="41" spans="1:13" s="339" customFormat="1" ht="18" customHeight="1" x14ac:dyDescent="0.15">
      <c r="A41" s="331">
        <f t="shared" ref="A41:A58" si="2">IFERROR(IF(AND(OR($C41=1,AND($C41&gt;1,$M41&gt;0)), OR(TRIM($D41)="",TRIM($E41)="",TRIM($F41)="",TRIM($G41)="",TRIM($H41)="")),1001,0),3)</f>
        <v>0</v>
      </c>
      <c r="B41" s="346"/>
      <c r="C41" s="347">
        <v>33</v>
      </c>
      <c r="D41" s="6"/>
      <c r="E41" s="4"/>
      <c r="F41" s="6"/>
      <c r="G41" s="4"/>
      <c r="H41" s="30"/>
      <c r="I41" s="4"/>
      <c r="J41" s="31"/>
      <c r="K41" s="6"/>
      <c r="M41" s="339">
        <f t="shared" si="1"/>
        <v>0</v>
      </c>
    </row>
    <row r="42" spans="1:13" s="339" customFormat="1" ht="18" customHeight="1" x14ac:dyDescent="0.15">
      <c r="A42" s="331">
        <f t="shared" si="2"/>
        <v>0</v>
      </c>
      <c r="B42" s="346"/>
      <c r="C42" s="347">
        <v>34</v>
      </c>
      <c r="D42" s="6"/>
      <c r="E42" s="4"/>
      <c r="F42" s="6"/>
      <c r="G42" s="4"/>
      <c r="H42" s="30"/>
      <c r="I42" s="4"/>
      <c r="J42" s="31"/>
      <c r="K42" s="6"/>
      <c r="M42" s="339">
        <f t="shared" si="1"/>
        <v>0</v>
      </c>
    </row>
    <row r="43" spans="1:13" s="339" customFormat="1" ht="18" customHeight="1" x14ac:dyDescent="0.15">
      <c r="A43" s="331">
        <f t="shared" si="2"/>
        <v>0</v>
      </c>
      <c r="B43" s="346"/>
      <c r="C43" s="347">
        <v>35</v>
      </c>
      <c r="D43" s="6"/>
      <c r="E43" s="4"/>
      <c r="F43" s="6"/>
      <c r="G43" s="4"/>
      <c r="H43" s="30"/>
      <c r="I43" s="4"/>
      <c r="J43" s="31"/>
      <c r="K43" s="6"/>
      <c r="M43" s="339">
        <f t="shared" si="1"/>
        <v>0</v>
      </c>
    </row>
    <row r="44" spans="1:13" s="339" customFormat="1" ht="18" customHeight="1" x14ac:dyDescent="0.15">
      <c r="A44" s="331">
        <f t="shared" si="2"/>
        <v>0</v>
      </c>
      <c r="B44" s="346"/>
      <c r="C44" s="347">
        <v>36</v>
      </c>
      <c r="D44" s="6"/>
      <c r="E44" s="4"/>
      <c r="F44" s="6"/>
      <c r="G44" s="4"/>
      <c r="H44" s="30"/>
      <c r="I44" s="4"/>
      <c r="J44" s="31"/>
      <c r="K44" s="6"/>
      <c r="M44" s="339">
        <f t="shared" si="1"/>
        <v>0</v>
      </c>
    </row>
    <row r="45" spans="1:13" s="339" customFormat="1" ht="18" customHeight="1" x14ac:dyDescent="0.15">
      <c r="A45" s="331">
        <f t="shared" si="2"/>
        <v>0</v>
      </c>
      <c r="B45" s="346"/>
      <c r="C45" s="347">
        <v>37</v>
      </c>
      <c r="D45" s="6"/>
      <c r="E45" s="4"/>
      <c r="F45" s="6"/>
      <c r="G45" s="4"/>
      <c r="H45" s="30"/>
      <c r="I45" s="4"/>
      <c r="J45" s="31"/>
      <c r="K45" s="6"/>
      <c r="M45" s="339">
        <f t="shared" si="1"/>
        <v>0</v>
      </c>
    </row>
    <row r="46" spans="1:13" s="339" customFormat="1" ht="18" customHeight="1" x14ac:dyDescent="0.15">
      <c r="A46" s="331">
        <f t="shared" si="2"/>
        <v>0</v>
      </c>
      <c r="B46" s="346"/>
      <c r="C46" s="347">
        <v>38</v>
      </c>
      <c r="D46" s="6"/>
      <c r="E46" s="4"/>
      <c r="F46" s="6"/>
      <c r="G46" s="4"/>
      <c r="H46" s="30"/>
      <c r="I46" s="4"/>
      <c r="J46" s="31"/>
      <c r="K46" s="6"/>
      <c r="M46" s="339">
        <f t="shared" si="1"/>
        <v>0</v>
      </c>
    </row>
    <row r="47" spans="1:13" s="339" customFormat="1" ht="18" customHeight="1" x14ac:dyDescent="0.15">
      <c r="A47" s="331">
        <f t="shared" si="2"/>
        <v>0</v>
      </c>
      <c r="B47" s="346"/>
      <c r="C47" s="347">
        <v>39</v>
      </c>
      <c r="D47" s="6"/>
      <c r="E47" s="4"/>
      <c r="F47" s="6"/>
      <c r="G47" s="4"/>
      <c r="H47" s="30"/>
      <c r="I47" s="4"/>
      <c r="J47" s="31"/>
      <c r="K47" s="6"/>
      <c r="M47" s="339">
        <f t="shared" si="1"/>
        <v>0</v>
      </c>
    </row>
    <row r="48" spans="1:13" s="339" customFormat="1" ht="18" customHeight="1" x14ac:dyDescent="0.15">
      <c r="A48" s="331">
        <f t="shared" si="2"/>
        <v>0</v>
      </c>
      <c r="B48" s="346"/>
      <c r="C48" s="347">
        <v>40</v>
      </c>
      <c r="D48" s="6"/>
      <c r="E48" s="4"/>
      <c r="F48" s="6"/>
      <c r="G48" s="4"/>
      <c r="H48" s="30"/>
      <c r="I48" s="4"/>
      <c r="J48" s="31"/>
      <c r="K48" s="6"/>
      <c r="M48" s="339">
        <f t="shared" si="1"/>
        <v>0</v>
      </c>
    </row>
    <row r="49" spans="1:13" s="339" customFormat="1" ht="18" customHeight="1" x14ac:dyDescent="0.15">
      <c r="A49" s="331">
        <f t="shared" si="2"/>
        <v>0</v>
      </c>
      <c r="B49" s="346"/>
      <c r="C49" s="347">
        <v>41</v>
      </c>
      <c r="D49" s="6"/>
      <c r="E49" s="4"/>
      <c r="F49" s="6"/>
      <c r="G49" s="4"/>
      <c r="H49" s="30"/>
      <c r="I49" s="4"/>
      <c r="J49" s="31"/>
      <c r="K49" s="6"/>
      <c r="M49" s="339">
        <f t="shared" si="1"/>
        <v>0</v>
      </c>
    </row>
    <row r="50" spans="1:13" s="339" customFormat="1" ht="18" customHeight="1" x14ac:dyDescent="0.15">
      <c r="A50" s="331">
        <f t="shared" si="2"/>
        <v>0</v>
      </c>
      <c r="B50" s="346"/>
      <c r="C50" s="347">
        <v>42</v>
      </c>
      <c r="D50" s="6"/>
      <c r="E50" s="4"/>
      <c r="F50" s="6"/>
      <c r="G50" s="4"/>
      <c r="H50" s="30"/>
      <c r="I50" s="4"/>
      <c r="J50" s="31"/>
      <c r="K50" s="6"/>
      <c r="M50" s="339">
        <f t="shared" si="1"/>
        <v>0</v>
      </c>
    </row>
    <row r="51" spans="1:13" s="339" customFormat="1" ht="18" customHeight="1" x14ac:dyDescent="0.15">
      <c r="A51" s="331">
        <f t="shared" si="2"/>
        <v>0</v>
      </c>
      <c r="B51" s="346"/>
      <c r="C51" s="347">
        <v>43</v>
      </c>
      <c r="D51" s="6"/>
      <c r="E51" s="4"/>
      <c r="F51" s="6"/>
      <c r="G51" s="4"/>
      <c r="H51" s="30"/>
      <c r="I51" s="4"/>
      <c r="J51" s="31"/>
      <c r="K51" s="6"/>
      <c r="M51" s="339">
        <f t="shared" si="1"/>
        <v>0</v>
      </c>
    </row>
    <row r="52" spans="1:13" s="339" customFormat="1" ht="18" customHeight="1" x14ac:dyDescent="0.15">
      <c r="A52" s="331">
        <f t="shared" si="2"/>
        <v>0</v>
      </c>
      <c r="B52" s="346"/>
      <c r="C52" s="347">
        <v>44</v>
      </c>
      <c r="D52" s="6"/>
      <c r="E52" s="4"/>
      <c r="F52" s="6"/>
      <c r="G52" s="4"/>
      <c r="H52" s="30"/>
      <c r="I52" s="4"/>
      <c r="J52" s="31"/>
      <c r="K52" s="6"/>
      <c r="M52" s="339">
        <f t="shared" si="1"/>
        <v>0</v>
      </c>
    </row>
    <row r="53" spans="1:13" s="339" customFormat="1" ht="18" customHeight="1" x14ac:dyDescent="0.15">
      <c r="A53" s="331">
        <f t="shared" si="2"/>
        <v>0</v>
      </c>
      <c r="B53" s="346"/>
      <c r="C53" s="347">
        <v>45</v>
      </c>
      <c r="D53" s="6"/>
      <c r="E53" s="4"/>
      <c r="F53" s="6"/>
      <c r="G53" s="4"/>
      <c r="H53" s="30"/>
      <c r="I53" s="4"/>
      <c r="J53" s="31"/>
      <c r="K53" s="6"/>
      <c r="M53" s="339">
        <f t="shared" si="1"/>
        <v>0</v>
      </c>
    </row>
    <row r="54" spans="1:13" s="339" customFormat="1" ht="18" customHeight="1" x14ac:dyDescent="0.15">
      <c r="A54" s="331">
        <f t="shared" si="2"/>
        <v>0</v>
      </c>
      <c r="B54" s="346"/>
      <c r="C54" s="347">
        <v>46</v>
      </c>
      <c r="D54" s="6"/>
      <c r="E54" s="4"/>
      <c r="F54" s="6"/>
      <c r="G54" s="4"/>
      <c r="H54" s="30"/>
      <c r="I54" s="4"/>
      <c r="J54" s="31"/>
      <c r="K54" s="6"/>
      <c r="M54" s="339">
        <f t="shared" si="1"/>
        <v>0</v>
      </c>
    </row>
    <row r="55" spans="1:13" s="339" customFormat="1" ht="18" customHeight="1" x14ac:dyDescent="0.15">
      <c r="A55" s="331">
        <f t="shared" si="2"/>
        <v>0</v>
      </c>
      <c r="B55" s="346"/>
      <c r="C55" s="347">
        <v>47</v>
      </c>
      <c r="D55" s="6"/>
      <c r="E55" s="4"/>
      <c r="F55" s="6"/>
      <c r="G55" s="4"/>
      <c r="H55" s="30"/>
      <c r="I55" s="4"/>
      <c r="J55" s="31"/>
      <c r="K55" s="6"/>
      <c r="M55" s="339">
        <f t="shared" si="1"/>
        <v>0</v>
      </c>
    </row>
    <row r="56" spans="1:13" s="339" customFormat="1" ht="18" customHeight="1" x14ac:dyDescent="0.15">
      <c r="A56" s="331">
        <f t="shared" si="2"/>
        <v>0</v>
      </c>
      <c r="B56" s="346"/>
      <c r="C56" s="347">
        <v>48</v>
      </c>
      <c r="D56" s="6"/>
      <c r="E56" s="4"/>
      <c r="F56" s="6"/>
      <c r="G56" s="4"/>
      <c r="H56" s="30"/>
      <c r="I56" s="4"/>
      <c r="J56" s="31"/>
      <c r="K56" s="6"/>
      <c r="M56" s="339">
        <f t="shared" si="1"/>
        <v>0</v>
      </c>
    </row>
    <row r="57" spans="1:13" s="339" customFormat="1" ht="18" customHeight="1" x14ac:dyDescent="0.15">
      <c r="A57" s="331">
        <f t="shared" si="2"/>
        <v>0</v>
      </c>
      <c r="B57" s="346"/>
      <c r="C57" s="347">
        <v>49</v>
      </c>
      <c r="D57" s="6"/>
      <c r="E57" s="4"/>
      <c r="F57" s="6"/>
      <c r="G57" s="4"/>
      <c r="H57" s="30"/>
      <c r="I57" s="4"/>
      <c r="J57" s="31"/>
      <c r="K57" s="6"/>
      <c r="M57" s="339">
        <f t="shared" si="1"/>
        <v>0</v>
      </c>
    </row>
    <row r="58" spans="1:13" s="339" customFormat="1" ht="18" customHeight="1" x14ac:dyDescent="0.15">
      <c r="A58" s="331">
        <f t="shared" si="2"/>
        <v>0</v>
      </c>
      <c r="B58" s="346"/>
      <c r="C58" s="348">
        <v>50</v>
      </c>
      <c r="D58" s="7"/>
      <c r="E58" s="5"/>
      <c r="F58" s="7"/>
      <c r="G58" s="5"/>
      <c r="H58" s="32"/>
      <c r="I58" s="5"/>
      <c r="J58" s="33"/>
      <c r="K58" s="7"/>
      <c r="M58" s="339">
        <f t="shared" si="1"/>
        <v>0</v>
      </c>
    </row>
  </sheetData>
  <sheetProtection algorithmName="SHA-512" hashValue="JbIQnZWWr5YBCnnwAo9ygqOa4qjUQZv69dOsFCbvB1C6jh66rsUlx4lkay1oeAwNG3PAI8pHE55O/FJXQE+oWw==" saltValue="KOEFeFImbYy1jkftjkRi/g==" spinCount="100000" sheet="1" objects="1" scenarios="1"/>
  <mergeCells count="2">
    <mergeCell ref="C3:K3"/>
    <mergeCell ref="C4:K4"/>
  </mergeCells>
  <phoneticPr fontId="5"/>
  <conditionalFormatting sqref="D9:D58">
    <cfRule type="expression" dxfId="4" priority="5" stopIfTrue="1">
      <formula>AND($A9&lt;&gt;0, TRIM($D9)="")</formula>
    </cfRule>
  </conditionalFormatting>
  <conditionalFormatting sqref="E9:E58">
    <cfRule type="expression" dxfId="3" priority="4" stopIfTrue="1">
      <formula>AND($A9&lt;&gt;0, TRIM($E9)="")</formula>
    </cfRule>
  </conditionalFormatting>
  <conditionalFormatting sqref="F9:F58">
    <cfRule type="expression" dxfId="2" priority="3" stopIfTrue="1">
      <formula>AND($A9&lt;&gt;0, TRIM($F9)="")</formula>
    </cfRule>
  </conditionalFormatting>
  <conditionalFormatting sqref="G9:G58">
    <cfRule type="expression" dxfId="1" priority="2" stopIfTrue="1">
      <formula>AND($A9&lt;&gt;0, TRIM($G9)="")</formula>
    </cfRule>
  </conditionalFormatting>
  <conditionalFormatting sqref="H9:H58">
    <cfRule type="expression" dxfId="0" priority="1" stopIfTrue="1">
      <formula>AND($A9&lt;&gt;0, TRIM($H9)="")</formula>
    </cfRule>
  </conditionalFormatting>
  <dataValidations count="8">
    <dataValidation errorStyle="warning" imeMode="hiragana" allowBlank="1" showInputMessage="1" showErrorMessage="1" sqref="D9:D58" xr:uid="{176FD2F6-68AE-45E0-BB09-8F45012964B6}"/>
    <dataValidation errorStyle="warning" imeMode="hiragana" allowBlank="1" showInputMessage="1" showErrorMessage="1" sqref="E9:E58" xr:uid="{4786B00B-4A01-4D07-81AE-FDBE22122BAF}"/>
    <dataValidation errorStyle="warning" imeMode="fullKatakana" allowBlank="1" showInputMessage="1" showErrorMessage="1" sqref="F9:F58" xr:uid="{040D3EE3-F5C8-4EC2-92C0-ED6478A6A65D}"/>
    <dataValidation type="list" imeMode="halfAlpha" allowBlank="1" showInputMessage="1" showErrorMessage="1" error="リストから選択してください" sqref="G9:G58" xr:uid="{21137C23-D2FA-456E-85EB-51BDD32D2E7E}">
      <formula1>"男,女,－,　"</formula1>
    </dataValidation>
    <dataValidation type="date" imeMode="halfAlpha" allowBlank="1" showInputMessage="1" showErrorMessage="1" error="有効な日付を入力してください" sqref="H9:H58" xr:uid="{0465D131-20C6-4BD3-BE69-09E37DD65947}">
      <formula1>92</formula1>
      <formula2>73415</formula2>
    </dataValidation>
    <dataValidation type="list" imeMode="halfAlpha" allowBlank="1" showInputMessage="1" showErrorMessage="1" error="リストから選択してください" sqref="I9:I58" xr:uid="{627909FD-6880-46DE-9793-A1143A449A75}">
      <formula1>"常勤,非常勤,　"</formula1>
    </dataValidation>
    <dataValidation errorStyle="warning" imeMode="hiragana" allowBlank="1" showInputMessage="1" showErrorMessage="1" sqref="J9:J58" xr:uid="{114AC1EA-4172-4D36-AE02-D37C8A123CA5}"/>
    <dataValidation errorStyle="warning" imeMode="hiragana" allowBlank="1" showInputMessage="1" showErrorMessage="1" sqref="K9:K58" xr:uid="{57D83BAE-CB5A-4104-B5AE-072AC5EBB702}"/>
  </dataValidations>
  <pageMargins left="0.43307086614173229" right="0.35433070866141736" top="0.51181102362204722" bottom="0.31496062992125984" header="0.31496062992125984" footer="0.31496062992125984"/>
  <pageSetup paperSize="9" scale="76" fitToHeight="0" orientation="landscape" r:id="rId1"/>
  <headerFooter>
    <oddHeader>&amp;R&amp;8&amp;P/&amp;N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1BC57-DBEE-47B8-8AF2-0B1B650D5155}">
  <sheetPr codeName="Sheet1"/>
  <dimension ref="A1:A90"/>
  <sheetViews>
    <sheetView workbookViewId="0"/>
  </sheetViews>
  <sheetFormatPr defaultRowHeight="13.5" x14ac:dyDescent="0.15"/>
  <cols>
    <col min="1" max="1" width="115.75" customWidth="1"/>
  </cols>
  <sheetData>
    <row r="1" spans="1:1" x14ac:dyDescent="0.15">
      <c r="A1" s="1" t="s">
        <v>221</v>
      </c>
    </row>
    <row r="2" spans="1:1" x14ac:dyDescent="0.15">
      <c r="A2" s="1" t="s">
        <v>32</v>
      </c>
    </row>
    <row r="3" spans="1:1" x14ac:dyDescent="0.15">
      <c r="A3" s="1" t="s">
        <v>33</v>
      </c>
    </row>
    <row r="4" spans="1:1" x14ac:dyDescent="0.15">
      <c r="A4" s="1" t="s">
        <v>34</v>
      </c>
    </row>
    <row r="5" spans="1:1" x14ac:dyDescent="0.15">
      <c r="A5" s="1" t="s">
        <v>35</v>
      </c>
    </row>
    <row r="6" spans="1:1" x14ac:dyDescent="0.15">
      <c r="A6" s="1" t="s">
        <v>36</v>
      </c>
    </row>
    <row r="7" spans="1:1" x14ac:dyDescent="0.15">
      <c r="A7" s="1" t="s">
        <v>37</v>
      </c>
    </row>
    <row r="8" spans="1:1" x14ac:dyDescent="0.15">
      <c r="A8" s="1" t="s">
        <v>38</v>
      </c>
    </row>
    <row r="9" spans="1:1" x14ac:dyDescent="0.15">
      <c r="A9" s="1" t="s">
        <v>39</v>
      </c>
    </row>
    <row r="10" spans="1:1" x14ac:dyDescent="0.15">
      <c r="A10" s="1" t="s">
        <v>40</v>
      </c>
    </row>
    <row r="11" spans="1:1" x14ac:dyDescent="0.15">
      <c r="A11" s="1" t="s">
        <v>41</v>
      </c>
    </row>
    <row r="12" spans="1:1" x14ac:dyDescent="0.15">
      <c r="A12" s="1" t="s">
        <v>42</v>
      </c>
    </row>
    <row r="13" spans="1:1" x14ac:dyDescent="0.15">
      <c r="A13" s="1" t="s">
        <v>43</v>
      </c>
    </row>
    <row r="14" spans="1:1" x14ac:dyDescent="0.15">
      <c r="A14" s="1" t="s">
        <v>44</v>
      </c>
    </row>
    <row r="15" spans="1:1" x14ac:dyDescent="0.15">
      <c r="A15" s="1" t="s">
        <v>45</v>
      </c>
    </row>
    <row r="16" spans="1:1" x14ac:dyDescent="0.15">
      <c r="A16" s="1" t="s">
        <v>46</v>
      </c>
    </row>
    <row r="17" spans="1:1" x14ac:dyDescent="0.15">
      <c r="A17" s="1" t="s">
        <v>47</v>
      </c>
    </row>
    <row r="18" spans="1:1" x14ac:dyDescent="0.15">
      <c r="A18" s="1" t="s">
        <v>48</v>
      </c>
    </row>
    <row r="19" spans="1:1" x14ac:dyDescent="0.15">
      <c r="A19" s="1" t="s">
        <v>49</v>
      </c>
    </row>
    <row r="20" spans="1:1" x14ac:dyDescent="0.15">
      <c r="A20" s="1" t="s">
        <v>50</v>
      </c>
    </row>
    <row r="21" spans="1:1" x14ac:dyDescent="0.15">
      <c r="A21" s="1" t="s">
        <v>51</v>
      </c>
    </row>
    <row r="22" spans="1:1" x14ac:dyDescent="0.15">
      <c r="A22" s="1" t="s">
        <v>52</v>
      </c>
    </row>
    <row r="23" spans="1:1" x14ac:dyDescent="0.15">
      <c r="A23" s="1" t="s">
        <v>53</v>
      </c>
    </row>
    <row r="24" spans="1:1" x14ac:dyDescent="0.15">
      <c r="A24" s="1" t="s">
        <v>54</v>
      </c>
    </row>
    <row r="25" spans="1:1" x14ac:dyDescent="0.15">
      <c r="A25" s="1" t="s">
        <v>55</v>
      </c>
    </row>
    <row r="26" spans="1:1" x14ac:dyDescent="0.15">
      <c r="A26" s="1" t="s">
        <v>56</v>
      </c>
    </row>
    <row r="27" spans="1:1" x14ac:dyDescent="0.15">
      <c r="A27" s="1" t="s">
        <v>57</v>
      </c>
    </row>
    <row r="28" spans="1:1" x14ac:dyDescent="0.15">
      <c r="A28" s="1" t="s">
        <v>58</v>
      </c>
    </row>
    <row r="29" spans="1:1" x14ac:dyDescent="0.15">
      <c r="A29" s="1" t="s">
        <v>59</v>
      </c>
    </row>
    <row r="30" spans="1:1" x14ac:dyDescent="0.15">
      <c r="A30" s="1" t="s">
        <v>60</v>
      </c>
    </row>
    <row r="31" spans="1:1" x14ac:dyDescent="0.15">
      <c r="A31" s="1" t="s">
        <v>61</v>
      </c>
    </row>
    <row r="32" spans="1:1" x14ac:dyDescent="0.15">
      <c r="A32" s="1" t="s">
        <v>62</v>
      </c>
    </row>
    <row r="33" spans="1:1" x14ac:dyDescent="0.15">
      <c r="A33" s="1" t="s">
        <v>63</v>
      </c>
    </row>
    <row r="34" spans="1:1" x14ac:dyDescent="0.15">
      <c r="A34" s="1" t="s">
        <v>64</v>
      </c>
    </row>
    <row r="35" spans="1:1" x14ac:dyDescent="0.15">
      <c r="A35" s="1" t="s">
        <v>65</v>
      </c>
    </row>
    <row r="36" spans="1:1" x14ac:dyDescent="0.15">
      <c r="A36" s="1" t="s">
        <v>66</v>
      </c>
    </row>
    <row r="37" spans="1:1" x14ac:dyDescent="0.15">
      <c r="A37" s="1" t="s">
        <v>67</v>
      </c>
    </row>
    <row r="38" spans="1:1" x14ac:dyDescent="0.15">
      <c r="A38" s="1" t="s">
        <v>68</v>
      </c>
    </row>
    <row r="39" spans="1:1" x14ac:dyDescent="0.15">
      <c r="A39" s="1" t="s">
        <v>69</v>
      </c>
    </row>
    <row r="40" spans="1:1" x14ac:dyDescent="0.15">
      <c r="A40" s="1" t="s">
        <v>70</v>
      </c>
    </row>
    <row r="41" spans="1:1" x14ac:dyDescent="0.15">
      <c r="A41" s="1" t="s">
        <v>71</v>
      </c>
    </row>
    <row r="42" spans="1:1" x14ac:dyDescent="0.15">
      <c r="A42" s="1" t="s">
        <v>72</v>
      </c>
    </row>
    <row r="43" spans="1:1" x14ac:dyDescent="0.15">
      <c r="A43" s="1" t="s">
        <v>73</v>
      </c>
    </row>
    <row r="44" spans="1:1" x14ac:dyDescent="0.15">
      <c r="A44" s="1" t="s">
        <v>74</v>
      </c>
    </row>
    <row r="45" spans="1:1" x14ac:dyDescent="0.15">
      <c r="A45" s="1" t="s">
        <v>75</v>
      </c>
    </row>
    <row r="46" spans="1:1" x14ac:dyDescent="0.15">
      <c r="A46" s="1" t="s">
        <v>76</v>
      </c>
    </row>
    <row r="47" spans="1:1" x14ac:dyDescent="0.15">
      <c r="A47" s="1" t="s">
        <v>77</v>
      </c>
    </row>
    <row r="48" spans="1:1" x14ac:dyDescent="0.15">
      <c r="A48" s="1" t="s">
        <v>78</v>
      </c>
    </row>
    <row r="51" spans="1:1" x14ac:dyDescent="0.15">
      <c r="A5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52" spans="1:1" x14ac:dyDescent="0.15">
      <c r="A52" t="str">
        <f>"@神奈川県@和歌山県@鹿児島県@"</f>
        <v>@神奈川県@和歌山県@鹿児島県@</v>
      </c>
    </row>
    <row r="54" spans="1:1" x14ac:dyDescent="0.15">
      <c r="A54" t="s">
        <v>222</v>
      </c>
    </row>
    <row r="55" spans="1:1" x14ac:dyDescent="0.15">
      <c r="A55" t="s">
        <v>223</v>
      </c>
    </row>
    <row r="57" spans="1:1" ht="49.5" customHeight="1" x14ac:dyDescent="0.15">
      <c r="A57" s="8" t="s">
        <v>215</v>
      </c>
    </row>
    <row r="58" spans="1:1" ht="73.5" customHeight="1" x14ac:dyDescent="0.15">
      <c r="A58" s="8" t="s">
        <v>203</v>
      </c>
    </row>
    <row r="59" spans="1:1" ht="27" x14ac:dyDescent="0.15">
      <c r="A59" s="9" t="s">
        <v>204</v>
      </c>
    </row>
    <row r="61" spans="1:1" x14ac:dyDescent="0.15">
      <c r="A61" t="s">
        <v>143</v>
      </c>
    </row>
    <row r="62" spans="1:1" x14ac:dyDescent="0.15">
      <c r="A62" t="s">
        <v>144</v>
      </c>
    </row>
    <row r="63" spans="1:1" x14ac:dyDescent="0.15">
      <c r="A63" t="s">
        <v>145</v>
      </c>
    </row>
    <row r="64" spans="1:1" x14ac:dyDescent="0.15">
      <c r="A64" t="s">
        <v>146</v>
      </c>
    </row>
    <row r="65" spans="1:1" x14ac:dyDescent="0.15">
      <c r="A65" t="s">
        <v>147</v>
      </c>
    </row>
    <row r="66" spans="1:1" x14ac:dyDescent="0.15">
      <c r="A66" t="s">
        <v>148</v>
      </c>
    </row>
    <row r="67" spans="1:1" x14ac:dyDescent="0.15">
      <c r="A67" t="s">
        <v>149</v>
      </c>
    </row>
    <row r="68" spans="1:1" x14ac:dyDescent="0.15">
      <c r="A68" t="s">
        <v>150</v>
      </c>
    </row>
    <row r="69" spans="1:1" x14ac:dyDescent="0.15">
      <c r="A69" t="s">
        <v>151</v>
      </c>
    </row>
    <row r="70" spans="1:1" x14ac:dyDescent="0.15">
      <c r="A70" t="s">
        <v>152</v>
      </c>
    </row>
    <row r="71" spans="1:1" x14ac:dyDescent="0.15">
      <c r="A71" t="s">
        <v>153</v>
      </c>
    </row>
    <row r="72" spans="1:1" x14ac:dyDescent="0.15">
      <c r="A72" t="s">
        <v>154</v>
      </c>
    </row>
    <row r="73" spans="1:1" x14ac:dyDescent="0.15">
      <c r="A73" t="s">
        <v>155</v>
      </c>
    </row>
    <row r="74" spans="1:1" x14ac:dyDescent="0.15">
      <c r="A74" t="s">
        <v>156</v>
      </c>
    </row>
    <row r="75" spans="1:1" x14ac:dyDescent="0.15">
      <c r="A75" t="s">
        <v>157</v>
      </c>
    </row>
    <row r="76" spans="1:1" x14ac:dyDescent="0.15">
      <c r="A76" t="s">
        <v>158</v>
      </c>
    </row>
    <row r="77" spans="1:1" x14ac:dyDescent="0.15">
      <c r="A77" t="s">
        <v>159</v>
      </c>
    </row>
    <row r="78" spans="1:1" x14ac:dyDescent="0.15">
      <c r="A78" t="s">
        <v>160</v>
      </c>
    </row>
    <row r="79" spans="1:1" x14ac:dyDescent="0.15">
      <c r="A79" t="s">
        <v>161</v>
      </c>
    </row>
    <row r="80" spans="1:1" x14ac:dyDescent="0.15">
      <c r="A80" t="s">
        <v>162</v>
      </c>
    </row>
    <row r="81" spans="1:1" x14ac:dyDescent="0.15">
      <c r="A81" t="s">
        <v>163</v>
      </c>
    </row>
    <row r="82" spans="1:1" x14ac:dyDescent="0.15">
      <c r="A82" t="s">
        <v>164</v>
      </c>
    </row>
    <row r="83" spans="1:1" x14ac:dyDescent="0.15">
      <c r="A83" t="s">
        <v>165</v>
      </c>
    </row>
    <row r="84" spans="1:1" x14ac:dyDescent="0.15">
      <c r="A84" t="s">
        <v>166</v>
      </c>
    </row>
    <row r="85" spans="1:1" x14ac:dyDescent="0.15">
      <c r="A85" t="s">
        <v>167</v>
      </c>
    </row>
    <row r="86" spans="1:1" x14ac:dyDescent="0.15">
      <c r="A86" t="s">
        <v>168</v>
      </c>
    </row>
    <row r="87" spans="1:1" x14ac:dyDescent="0.15">
      <c r="A87" t="s">
        <v>169</v>
      </c>
    </row>
    <row r="88" spans="1:1" x14ac:dyDescent="0.15">
      <c r="A88" t="s">
        <v>170</v>
      </c>
    </row>
    <row r="89" spans="1:1" x14ac:dyDescent="0.15">
      <c r="A89" t="s">
        <v>171</v>
      </c>
    </row>
    <row r="90" spans="1:1" x14ac:dyDescent="0.15">
      <c r="A90" t="s">
        <v>172</v>
      </c>
    </row>
  </sheetData>
  <sheetProtection algorithmName="SHA-512" hashValue="nhehTISKhetotJK2qlCdG4lx6TJfqtuuqK3BHzSs94AZhXGC50Zppe/Q4T/0PWasnw8A4z3nje2uO6pX+yfOVQ==" saltValue="4qIeqCMIKFL1JtBlddKcCA=="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入力シート</vt:lpstr>
      <vt:lpstr>役員情報入力シート</vt:lpstr>
      <vt:lpstr>settings</vt:lpstr>
      <vt:lpstr>入力シート!Print_Titles</vt:lpstr>
      <vt:lpstr>役員情報入力シート!Print_Titles</vt:lpstr>
      <vt:lpstr>希望</vt:lpstr>
      <vt:lpstr>許可コード</vt:lpstr>
      <vt:lpstr>建設工種</vt:lpstr>
      <vt:lpstr>都道府県3</vt:lpstr>
      <vt:lpstr>都道府県4</vt:lpstr>
      <vt:lpstr>日付例</vt:lpstr>
      <vt:lpstr>日付例_s</vt:lpstr>
      <vt:lpstr>役員情報説明文</vt:lpstr>
      <vt:lpstr>役員情報注釈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2023-11-07T01:49:02Z</cp:lastPrinted>
  <dcterms:created xsi:type="dcterms:W3CDTF">2023-09-21T02:47:48Z</dcterms:created>
  <dcterms:modified xsi:type="dcterms:W3CDTF">2023-11-17T04:45:26Z</dcterms:modified>
</cp:coreProperties>
</file>