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d:\02git\develop\00bid-entry\bid_entry\07申請書\doc\ver8\reg_common\"/>
    </mc:Choice>
  </mc:AlternateContent>
  <xr:revisionPtr revIDLastSave="0" documentId="13_ncr:1_{51B8EB51-4818-4542-9C49-262542941326}" xr6:coauthVersionLast="47" xr6:coauthVersionMax="47" xr10:uidLastSave="{00000000-0000-0000-0000-000000000000}"/>
  <workbookProtection workbookAlgorithmName="SHA-512" workbookHashValue="ad0LJ7nYn7XvymKq0Dmmk25c5t1IMbQSccVWbFh8G0VMrMKPgHWUs5YUIwfXBscUqFi1T1m4TXK/glmJM+Z83g==" workbookSaltValue="bvplWQQhzaqXnh55e6gDWA==" workbookSpinCount="100000" lockStructure="1"/>
  <bookViews>
    <workbookView xWindow="-120" yWindow="-120" windowWidth="29040" windowHeight="15720" xr2:uid="{00000000-000D-0000-FFFF-FFFF00000000}"/>
  </bookViews>
  <sheets>
    <sheet name="入力シート" sheetId="1" r:id="rId1"/>
    <sheet name="役員情報入力シート" sheetId="11" r:id="rId2"/>
    <sheet name="settings" sheetId="2" state="hidden" r:id="rId3"/>
  </sheets>
  <definedNames>
    <definedName name="_xlnm.Print_Titles" localSheetId="0">入力シート!$1:$1</definedName>
    <definedName name="_xlnm.Print_Titles" localSheetId="1">役員情報入力シート!$8:$8</definedName>
    <definedName name="希望">入力シート!$A$232</definedName>
    <definedName name="都道府県3">settings!$A$3</definedName>
    <definedName name="都道府県4">settings!$A$4</definedName>
    <definedName name="日付例">settings!$A$6</definedName>
    <definedName name="日付例_s">settings!$A$7</definedName>
    <definedName name="物品品目">settings!$A$13:$A$105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1" l="1"/>
  <c r="A10" i="11"/>
  <c r="A11" i="11"/>
  <c r="A12" i="11"/>
  <c r="A13" i="11"/>
  <c r="A14" i="11"/>
  <c r="A15" i="11"/>
  <c r="A16" i="11"/>
  <c r="A17" i="11"/>
  <c r="A18" i="11"/>
  <c r="A19" i="11"/>
  <c r="A369" i="1" s="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329" i="1"/>
  <c r="A328" i="1"/>
  <c r="A314" i="1"/>
  <c r="A313" i="1"/>
  <c r="A308" i="1"/>
  <c r="A305" i="1"/>
  <c r="A301" i="1"/>
  <c r="A294" i="1"/>
  <c r="A293" i="1"/>
  <c r="A285" i="1"/>
  <c r="A281" i="1"/>
  <c r="A268" i="1"/>
  <c r="A260" i="1"/>
  <c r="A258" i="1"/>
  <c r="A232" i="1"/>
  <c r="A170" i="1"/>
  <c r="A168" i="1"/>
  <c r="A161" i="1"/>
  <c r="A159" i="1"/>
  <c r="A157" i="1"/>
  <c r="A153" i="1"/>
  <c r="A151" i="1"/>
  <c r="A149" i="1"/>
  <c r="A120" i="1"/>
  <c r="A118" i="1"/>
  <c r="A116" i="1"/>
  <c r="A114" i="1"/>
  <c r="A112" i="1"/>
  <c r="A87" i="1"/>
  <c r="A85" i="1"/>
  <c r="A83" i="1"/>
  <c r="A81" i="1"/>
  <c r="A79" i="1"/>
  <c r="A77" i="1"/>
  <c r="A75" i="1"/>
  <c r="A73" i="1"/>
  <c r="A71" i="1"/>
  <c r="A69" i="1"/>
  <c r="A63" i="1"/>
  <c r="A40" i="1"/>
  <c r="A38" i="1"/>
  <c r="A36" i="1"/>
  <c r="A34" i="1"/>
  <c r="A32" i="1"/>
  <c r="A30" i="1"/>
  <c r="A28" i="1"/>
  <c r="A26" i="1"/>
  <c r="A24" i="1"/>
  <c r="A22" i="1"/>
  <c r="A20" i="1"/>
  <c r="D337" i="1"/>
  <c r="M58" i="11" l="1"/>
  <c r="M57" i="11"/>
  <c r="M56" i="11"/>
  <c r="M55" i="11"/>
  <c r="M54" i="11"/>
  <c r="M53" i="11"/>
  <c r="M52" i="11"/>
  <c r="M51" i="11"/>
  <c r="M50" i="11"/>
  <c r="M49" i="11"/>
  <c r="M48" i="11"/>
  <c r="M47" i="11"/>
  <c r="M46" i="11"/>
  <c r="M45" i="11"/>
  <c r="M44" i="11"/>
  <c r="M43" i="11"/>
  <c r="M42" i="11"/>
  <c r="M41" i="11"/>
  <c r="M40" i="11"/>
  <c r="M39" i="11"/>
  <c r="M38" i="11"/>
  <c r="M37" i="11"/>
  <c r="M36" i="11"/>
  <c r="M35" i="11"/>
  <c r="M34" i="11"/>
  <c r="M33" i="11"/>
  <c r="M32" i="11"/>
  <c r="M31" i="11"/>
  <c r="M30" i="11"/>
  <c r="M29" i="11"/>
  <c r="M28" i="11"/>
  <c r="M27" i="11"/>
  <c r="M26" i="11"/>
  <c r="M25" i="11"/>
  <c r="M24" i="11"/>
  <c r="M23" i="11"/>
  <c r="M22" i="11"/>
  <c r="M21" i="11"/>
  <c r="M20" i="11"/>
  <c r="M19" i="11"/>
  <c r="M18" i="11"/>
  <c r="M17" i="11"/>
  <c r="M16" i="11"/>
  <c r="M15" i="11"/>
  <c r="M14" i="11"/>
  <c r="M13" i="11"/>
  <c r="M12" i="11"/>
  <c r="M11" i="11"/>
  <c r="M8" i="11" s="1"/>
  <c r="M10" i="11"/>
  <c r="M9" i="11"/>
  <c r="H8" i="11"/>
  <c r="I184" i="1"/>
  <c r="D353" i="1" l="1"/>
  <c r="D354" i="1" s="1"/>
  <c r="D355" i="1" s="1"/>
  <c r="D356" i="1" s="1"/>
  <c r="D357" i="1" s="1"/>
  <c r="D358" i="1" s="1"/>
  <c r="D359" i="1" s="1"/>
  <c r="D360" i="1" s="1"/>
  <c r="D361" i="1" s="1"/>
  <c r="D362" i="1" s="1"/>
  <c r="E266" i="1" l="1"/>
  <c r="E267" i="1" s="1"/>
  <c r="E268" i="1" s="1"/>
  <c r="E269" i="1" s="1"/>
  <c r="E270" i="1" s="1"/>
  <c r="E271" i="1" s="1"/>
  <c r="E272" i="1" s="1"/>
  <c r="E273" i="1" s="1"/>
  <c r="E274" i="1" s="1"/>
  <c r="E275" i="1" s="1"/>
  <c r="E276" i="1" s="1"/>
  <c r="E277" i="1" s="1"/>
  <c r="E278" i="1" s="1"/>
  <c r="E279" i="1" s="1"/>
  <c r="E280" i="1" s="1"/>
  <c r="E281" i="1" s="1"/>
  <c r="E282" i="1" s="1"/>
  <c r="E283" i="1" s="1"/>
  <c r="E284" i="1" s="1"/>
  <c r="E285" i="1" s="1"/>
  <c r="E286" i="1" s="1"/>
  <c r="E287" i="1" s="1"/>
  <c r="E288" i="1" s="1"/>
  <c r="E289" i="1" s="1"/>
  <c r="E290" i="1" s="1"/>
  <c r="E291" i="1" s="1"/>
  <c r="E292" i="1" s="1"/>
  <c r="E293" i="1" s="1"/>
  <c r="E294" i="1" s="1"/>
  <c r="E295" i="1" s="1"/>
  <c r="E296" i="1" s="1"/>
  <c r="E297" i="1" s="1"/>
  <c r="E298" i="1" s="1"/>
  <c r="E299" i="1" s="1"/>
  <c r="E300" i="1" s="1"/>
  <c r="E301" i="1" s="1"/>
  <c r="E302" i="1" s="1"/>
  <c r="E303" i="1" s="1"/>
  <c r="E304" i="1" s="1"/>
  <c r="E305" i="1" s="1"/>
  <c r="E306" i="1" s="1"/>
  <c r="E307" i="1" s="1"/>
  <c r="E308" i="1" s="1"/>
  <c r="E309" i="1" s="1"/>
  <c r="E310" i="1" s="1"/>
  <c r="E311" i="1" s="1"/>
  <c r="E312" i="1" s="1"/>
  <c r="E313" i="1" s="1"/>
  <c r="E314" i="1" s="1"/>
  <c r="E315" i="1" s="1"/>
  <c r="E316" i="1" s="1"/>
  <c r="E317" i="1" s="1"/>
  <c r="E318" i="1" s="1"/>
  <c r="E319" i="1" s="1"/>
  <c r="E320" i="1" s="1"/>
  <c r="E321" i="1" s="1"/>
  <c r="E322" i="1" s="1"/>
  <c r="E323" i="1" s="1"/>
  <c r="E324" i="1" s="1"/>
  <c r="E325" i="1" s="1"/>
  <c r="E326" i="1" s="1"/>
  <c r="E327" i="1" s="1"/>
  <c r="E328" i="1" s="1"/>
  <c r="E329" i="1" s="1"/>
  <c r="J201" i="1" l="1"/>
  <c r="J199" i="1"/>
  <c r="I178" i="1" l="1"/>
  <c r="D340" i="1" l="1"/>
  <c r="D341" i="1" s="1"/>
  <c r="D342" i="1" s="1"/>
  <c r="D343" i="1" s="1"/>
  <c r="I190" i="1" l="1"/>
  <c r="A4" i="2" l="1"/>
  <c r="A3" i="2"/>
</calcChain>
</file>

<file path=xl/sharedStrings.xml><?xml version="1.0" encoding="utf-8"?>
<sst xmlns="http://schemas.openxmlformats.org/spreadsheetml/2006/main" count="413" uniqueCount="365">
  <si>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</si>
  <si>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</si>
  <si>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</si>
  <si>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</si>
  <si>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</si>
  <si>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</si>
  <si>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</si>
  <si>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</si>
  <si>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</si>
  <si>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営業年数</t>
    <rPh sb="0" eb="2">
      <t>エイギョウ</t>
    </rPh>
    <rPh sb="2" eb="4">
      <t>ネンスウ</t>
    </rPh>
    <phoneticPr fontId="6"/>
  </si>
  <si>
    <t>E-mailアドレス</t>
    <phoneticPr fontId="6"/>
  </si>
  <si>
    <t>全角カタカナで入力してください。姓と名は１文字分空けてください。</t>
    <phoneticPr fontId="5"/>
  </si>
  <si>
    <t>姓と名は１文字分空けてください。</t>
    <phoneticPr fontId="5"/>
  </si>
  <si>
    <t>から</t>
    <phoneticPr fontId="5"/>
  </si>
  <si>
    <t>まで</t>
    <phoneticPr fontId="5"/>
  </si>
  <si>
    <t>年</t>
    <rPh sb="0" eb="1">
      <t>ネン</t>
    </rPh>
    <phoneticPr fontId="5"/>
  </si>
  <si>
    <t>都道府県から入力してください。</t>
    <rPh sb="0" eb="4">
      <t>トドウフケン</t>
    </rPh>
    <rPh sb="6" eb="8">
      <t>ニュウリョク</t>
    </rPh>
    <phoneticPr fontId="5"/>
  </si>
  <si>
    <t>正式名称で入力してください。個人の場合は「代表者」と入力してください。</t>
    <rPh sb="5" eb="7">
      <t>ニュウリョク</t>
    </rPh>
    <rPh sb="26" eb="28">
      <t>ニュウリョク</t>
    </rPh>
    <phoneticPr fontId="5"/>
  </si>
  <si>
    <t>保有していない場合は、入力する必要はありません。</t>
    <rPh sb="0" eb="2">
      <t>ホユウ</t>
    </rPh>
    <rPh sb="7" eb="9">
      <t>バアイ</t>
    </rPh>
    <rPh sb="15" eb="17">
      <t>ヒツヨウ</t>
    </rPh>
    <phoneticPr fontId="5"/>
  </si>
  <si>
    <t>担当者氏名カナ</t>
    <rPh sb="0" eb="3">
      <t>タントウシャ</t>
    </rPh>
    <rPh sb="3" eb="5">
      <t>シメイ</t>
    </rPh>
    <phoneticPr fontId="6"/>
  </si>
  <si>
    <t>担当者氏名</t>
    <rPh sb="0" eb="3">
      <t>タントウシャ</t>
    </rPh>
    <rPh sb="3" eb="5">
      <t>シメイ</t>
    </rPh>
    <phoneticPr fontId="6"/>
  </si>
  <si>
    <t>代表者役職</t>
    <phoneticPr fontId="6"/>
  </si>
  <si>
    <t>受任者役職</t>
    <rPh sb="0" eb="2">
      <t>ジュニン</t>
    </rPh>
    <rPh sb="2" eb="3">
      <t>シャ</t>
    </rPh>
    <phoneticPr fontId="6"/>
  </si>
  <si>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</si>
  <si>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</si>
  <si>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A.主たる営業所(本社)情報</t>
    <rPh sb="2" eb="3">
      <t>シュ</t>
    </rPh>
    <rPh sb="5" eb="8">
      <t>エイギョウショ</t>
    </rPh>
    <rPh sb="9" eb="11">
      <t>ホンシャ</t>
    </rPh>
    <rPh sb="12" eb="14">
      <t>ジョウホウ</t>
    </rPh>
    <phoneticPr fontId="5"/>
  </si>
  <si>
    <t>B.契約する営業所情報</t>
    <rPh sb="2" eb="4">
      <t>ケイヤク</t>
    </rPh>
    <rPh sb="6" eb="9">
      <t>エイギョウショ</t>
    </rPh>
    <rPh sb="9" eb="11">
      <t>ジョウホウ</t>
    </rPh>
    <phoneticPr fontId="5"/>
  </si>
  <si>
    <t>入札・契約権限の委任</t>
    <rPh sb="8" eb="10">
      <t>イニン</t>
    </rPh>
    <phoneticPr fontId="5"/>
  </si>
  <si>
    <t>受任者氏名カナ</t>
    <rPh sb="0" eb="2">
      <t>ジュニン</t>
    </rPh>
    <rPh sb="2" eb="3">
      <t>シャ</t>
    </rPh>
    <rPh sb="3" eb="5">
      <t>シメイ</t>
    </rPh>
    <phoneticPr fontId="6"/>
  </si>
  <si>
    <t>受任者氏名</t>
    <rPh sb="0" eb="2">
      <t>ジュニン</t>
    </rPh>
    <rPh sb="2" eb="3">
      <t>シャ</t>
    </rPh>
    <rPh sb="3" eb="5">
      <t>シメイ</t>
    </rPh>
    <phoneticPr fontId="6"/>
  </si>
  <si>
    <t>C.担当者情報</t>
    <rPh sb="2" eb="5">
      <t>タントウシャ</t>
    </rPh>
    <rPh sb="5" eb="7">
      <t>ジョウホウ</t>
    </rPh>
    <phoneticPr fontId="5"/>
  </si>
  <si>
    <t>D.行政書士情報</t>
    <rPh sb="2" eb="4">
      <t>ギョウセイ</t>
    </rPh>
    <rPh sb="4" eb="6">
      <t>ショシ</t>
    </rPh>
    <rPh sb="6" eb="8">
      <t>ジョウホウ</t>
    </rPh>
    <phoneticPr fontId="5"/>
  </si>
  <si>
    <t>E.経営情報</t>
    <rPh sb="2" eb="4">
      <t>ケイエイ</t>
    </rPh>
    <rPh sb="4" eb="6">
      <t>ジョウホウ</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</si>
  <si>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</si>
  <si>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</si>
  <si>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</si>
  <si>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物品</t>
  </si>
  <si>
    <t>半角の数字とハイフンで入力してください。保有していない場合は、入力する必要はありません。</t>
    <phoneticPr fontId="5"/>
  </si>
  <si>
    <t>支店・営業所に入札・契約権限を委任する場合、(1)入札・契約権限の委任欄にリストから「する」を選択し、支店・営業所情報を入力してください。</t>
    <phoneticPr fontId="5"/>
  </si>
  <si>
    <t>一致する</t>
  </si>
  <si>
    <t>登記上の所在地</t>
    <rPh sb="0" eb="3">
      <t>トウキジョウ</t>
    </rPh>
    <rPh sb="4" eb="7">
      <t>ショザイチ</t>
    </rPh>
    <phoneticPr fontId="6"/>
  </si>
  <si>
    <t>リストから選択してください。</t>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</si>
  <si>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</si>
  <si>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2"/>
  </si>
  <si>
    <t>しない</t>
  </si>
  <si>
    <t>役員情報</t>
    <rPh sb="0" eb="2">
      <t>ヤクイン</t>
    </rPh>
    <rPh sb="2" eb="4">
      <t>ジョウホウ</t>
    </rPh>
    <phoneticPr fontId="5"/>
  </si>
  <si>
    <r>
      <t xml:space="preserve">役職 </t>
    </r>
    <r>
      <rPr>
        <sz val="11"/>
        <color rgb="FFFF0000"/>
        <rFont val="ＭＳ ゴシック"/>
        <family val="3"/>
        <charset val="128"/>
      </rPr>
      <t>*1</t>
    </r>
    <rPh sb="0" eb="2">
      <t>ヤクショク</t>
    </rPh>
    <phoneticPr fontId="5"/>
  </si>
  <si>
    <r>
      <t xml:space="preserve">氏名 </t>
    </r>
    <r>
      <rPr>
        <sz val="11"/>
        <color rgb="FFFF0000"/>
        <rFont val="ＭＳ ゴシック"/>
        <family val="3"/>
        <charset val="128"/>
      </rPr>
      <t>*2</t>
    </r>
    <rPh sb="0" eb="2">
      <t>シメイ</t>
    </rPh>
    <phoneticPr fontId="5"/>
  </si>
  <si>
    <r>
      <t xml:space="preserve">フリガナ </t>
    </r>
    <r>
      <rPr>
        <sz val="11"/>
        <color rgb="FFFF0000"/>
        <rFont val="ＭＳ ゴシック"/>
        <family val="3"/>
        <charset val="128"/>
      </rPr>
      <t>*3</t>
    </r>
    <phoneticPr fontId="5"/>
  </si>
  <si>
    <r>
      <t xml:space="preserve">性別
</t>
    </r>
    <r>
      <rPr>
        <sz val="11"/>
        <color rgb="FFFF0000"/>
        <rFont val="ＭＳ ゴシック"/>
        <family val="3"/>
        <charset val="128"/>
      </rPr>
      <t>*4</t>
    </r>
    <rPh sb="0" eb="2">
      <t>セイベツ</t>
    </rPh>
    <phoneticPr fontId="5"/>
  </si>
  <si>
    <r>
      <t xml:space="preserve">常勤・非常勤
</t>
    </r>
    <r>
      <rPr>
        <sz val="11"/>
        <color rgb="FFFF0000"/>
        <rFont val="ＭＳ ゴシック"/>
        <family val="3"/>
        <charset val="128"/>
      </rPr>
      <t>*4</t>
    </r>
    <rPh sb="0" eb="2">
      <t>ジョウキン</t>
    </rPh>
    <rPh sb="3" eb="6">
      <t>ヒジョウキン</t>
    </rPh>
    <phoneticPr fontId="5"/>
  </si>
  <si>
    <t>備考</t>
    <rPh sb="0" eb="2">
      <t>ビコウ</t>
    </rPh>
    <phoneticPr fontId="5"/>
  </si>
  <si>
    <t>創業</t>
    <rPh sb="0" eb="2">
      <t>ソウギョウ</t>
    </rPh>
    <phoneticPr fontId="6"/>
  </si>
  <si>
    <t>年</t>
    <rPh sb="0" eb="1">
      <t>ネン</t>
    </rPh>
    <phoneticPr fontId="6"/>
  </si>
  <si>
    <t>常勤職員の数</t>
    <rPh sb="0" eb="2">
      <t>ジョウキン</t>
    </rPh>
    <rPh sb="2" eb="4">
      <t>ショクイン</t>
    </rPh>
    <rPh sb="5" eb="6">
      <t>カズ</t>
    </rPh>
    <phoneticPr fontId="5"/>
  </si>
  <si>
    <t>技術職員数</t>
    <rPh sb="0" eb="2">
      <t>ギジュツ</t>
    </rPh>
    <rPh sb="2" eb="4">
      <t>ショクイン</t>
    </rPh>
    <rPh sb="4" eb="5">
      <t>スウ</t>
    </rPh>
    <phoneticPr fontId="5"/>
  </si>
  <si>
    <t>事務職員数</t>
    <rPh sb="0" eb="2">
      <t>ジム</t>
    </rPh>
    <rPh sb="2" eb="4">
      <t>ショクイン</t>
    </rPh>
    <phoneticPr fontId="5"/>
  </si>
  <si>
    <t>合計</t>
    <rPh sb="0" eb="2">
      <t>ゴウケイケイ</t>
    </rPh>
    <phoneticPr fontId="5"/>
  </si>
  <si>
    <r>
      <t>役職員等</t>
    </r>
    <r>
      <rPr>
        <sz val="11"/>
        <color rgb="FFFF0000"/>
        <rFont val="ＭＳ ゴシック"/>
        <family val="3"/>
        <charset val="128"/>
      </rPr>
      <t>*1</t>
    </r>
    <rPh sb="0" eb="3">
      <t>ヤクショクイン</t>
    </rPh>
    <rPh sb="3" eb="4">
      <t>トウ</t>
    </rPh>
    <phoneticPr fontId="5"/>
  </si>
  <si>
    <t xml:space="preserve"> 直近の決算の情報を入力してください。</t>
    <phoneticPr fontId="5"/>
  </si>
  <si>
    <t>業種区分</t>
    <rPh sb="0" eb="2">
      <t>ギョウシュ</t>
    </rPh>
    <rPh sb="2" eb="4">
      <t>クブン</t>
    </rPh>
    <phoneticPr fontId="5"/>
  </si>
  <si>
    <t>業種</t>
    <rPh sb="0" eb="2">
      <t>ギョウシュ</t>
    </rPh>
    <phoneticPr fontId="5"/>
  </si>
  <si>
    <t>具体的な内容</t>
    <rPh sb="0" eb="3">
      <t>グタイテキ</t>
    </rPh>
    <rPh sb="4" eb="6">
      <t>ナイヨウ</t>
    </rPh>
    <phoneticPr fontId="5"/>
  </si>
  <si>
    <t>役員情報入力シートを開き、役員情報を入力してください。</t>
    <rPh sb="0" eb="2">
      <t>ヤクイン</t>
    </rPh>
    <rPh sb="2" eb="4">
      <t>ジョウホウ</t>
    </rPh>
    <rPh sb="4" eb="6">
      <t>ニュウリョク</t>
    </rPh>
    <rPh sb="10" eb="11">
      <t>ヒラ</t>
    </rPh>
    <rPh sb="13" eb="15">
      <t>ヤクイン</t>
    </rPh>
    <rPh sb="15" eb="17">
      <t>ジョウホウ</t>
    </rPh>
    <rPh sb="18" eb="20">
      <t>ニュウリョク</t>
    </rPh>
    <phoneticPr fontId="5"/>
  </si>
  <si>
    <t>例)1000001　 「-（ハイフン）」を使わず7桁の数字のみで入力してください。</t>
    <phoneticPr fontId="5"/>
  </si>
  <si>
    <t>例)カブシキガイシャスズキグミ　 正式名称を全角カタカナで入力してください。</t>
    <phoneticPr fontId="5"/>
  </si>
  <si>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</si>
  <si>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</si>
  <si>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例)カブシキガイシャスズキグミ　キュウシュウエイギョウショ
正式名称を全角カタカナで入力してください。支店・営業所名は、１文字空けて入力してください。</t>
    <phoneticPr fontId="5"/>
  </si>
  <si>
    <t>例)株式会社鈴木組　九州営業所
正式名称で入力してください。支店・営業所名は、１文字空けて入力してください。</t>
    <rPh sb="0" eb="1">
      <t>レイ</t>
    </rPh>
    <rPh sb="2" eb="6">
      <t>カブシキガイシャ</t>
    </rPh>
    <rPh sb="6" eb="8">
      <t>スズキ</t>
    </rPh>
    <rPh sb="8" eb="9">
      <t>グミ</t>
    </rPh>
    <rPh sb="10" eb="12">
      <t>キュウシュウ</t>
    </rPh>
    <rPh sb="12" eb="15">
      <t>エイギョウショ</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</si>
  <si>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例)所長　正式名称で入力してください。</t>
    <rPh sb="10" eb="12">
      <t>ニュウリョク</t>
    </rPh>
    <phoneticPr fontId="5"/>
  </si>
  <si>
    <t>例)10　営業年数を入力してください。 創業から申請日まで（組織変更、合併等による期間の通算可）。
１年に満たない場合は0を入力してください。</t>
    <phoneticPr fontId="5"/>
  </si>
  <si>
    <t>例)平成15、嘉永元</t>
    <phoneticPr fontId="5"/>
  </si>
  <si>
    <t>指名通知等を送付する際に使用するアドレスになります。</t>
    <rPh sb="0" eb="2">
      <t>シメイ</t>
    </rPh>
    <rPh sb="2" eb="4">
      <t>ツウチ</t>
    </rPh>
    <rPh sb="4" eb="5">
      <t>ナド</t>
    </rPh>
    <rPh sb="6" eb="8">
      <t>ソウフ</t>
    </rPh>
    <rPh sb="10" eb="11">
      <t>サイ</t>
    </rPh>
    <rPh sb="12" eb="14">
      <t>シヨウ</t>
    </rPh>
    <phoneticPr fontId="5"/>
  </si>
  <si>
    <t>その他職員数</t>
    <phoneticPr fontId="5"/>
  </si>
  <si>
    <t>発注者</t>
  </si>
  <si>
    <t>元請
下請</t>
    <phoneticPr fontId="5"/>
  </si>
  <si>
    <t>件名</t>
    <rPh sb="0" eb="2">
      <t>ケンメイ</t>
    </rPh>
    <phoneticPr fontId="5"/>
  </si>
  <si>
    <t>登記、または住民票上の所在地と「(2)所在地」が一致しているかどうかを、リストから選択してください。</t>
    <phoneticPr fontId="5"/>
  </si>
  <si>
    <r>
      <t xml:space="preserve">住所 </t>
    </r>
    <r>
      <rPr>
        <sz val="11"/>
        <color rgb="FFFF0000"/>
        <rFont val="ＭＳ ゴシック"/>
        <family val="3"/>
        <charset val="128"/>
      </rPr>
      <t>*5</t>
    </r>
    <rPh sb="0" eb="2">
      <t>ジュウショ</t>
    </rPh>
    <phoneticPr fontId="5"/>
  </si>
  <si>
    <t>自己資本額</t>
    <rPh sb="0" eb="2">
      <t>ジコ</t>
    </rPh>
    <rPh sb="2" eb="4">
      <t>シホン</t>
    </rPh>
    <rPh sb="4" eb="5">
      <t>ガク</t>
    </rPh>
    <phoneticPr fontId="5"/>
  </si>
  <si>
    <t>区分</t>
    <rPh sb="0" eb="2">
      <t>クブン</t>
    </rPh>
    <phoneticPr fontId="24"/>
  </si>
  <si>
    <t>直前決算時（千円）</t>
    <rPh sb="0" eb="2">
      <t>チョクゼン</t>
    </rPh>
    <rPh sb="2" eb="4">
      <t>ケッサン</t>
    </rPh>
    <rPh sb="4" eb="5">
      <t>ジ</t>
    </rPh>
    <rPh sb="6" eb="8">
      <t>センエン</t>
    </rPh>
    <phoneticPr fontId="24"/>
  </si>
  <si>
    <t>F.製造・販売等実績</t>
    <rPh sb="2" eb="4">
      <t>セイゾウ</t>
    </rPh>
    <rPh sb="5" eb="7">
      <t>ハンバイ</t>
    </rPh>
    <rPh sb="7" eb="8">
      <t>トウ</t>
    </rPh>
    <rPh sb="8" eb="10">
      <t>ジッセキ</t>
    </rPh>
    <phoneticPr fontId="5"/>
  </si>
  <si>
    <t>経営状況（流動比率）</t>
    <rPh sb="0" eb="2">
      <t>ケイエイ</t>
    </rPh>
    <rPh sb="2" eb="4">
      <t>ジョウキョウ</t>
    </rPh>
    <rPh sb="5" eb="7">
      <t>リュウドウ</t>
    </rPh>
    <rPh sb="7" eb="9">
      <t>ヒリツ</t>
    </rPh>
    <phoneticPr fontId="5"/>
  </si>
  <si>
    <t>%</t>
    <phoneticPr fontId="5"/>
  </si>
  <si>
    <t>業務履行場所
（市町村名）</t>
    <rPh sb="0" eb="2">
      <t>ギョウム</t>
    </rPh>
    <rPh sb="2" eb="4">
      <t>リコウ</t>
    </rPh>
    <rPh sb="4" eb="6">
      <t>バショ</t>
    </rPh>
    <rPh sb="8" eb="11">
      <t>シチョウソン</t>
    </rPh>
    <rPh sb="11" eb="12">
      <t>メイ</t>
    </rPh>
    <phoneticPr fontId="5"/>
  </si>
  <si>
    <t>契約年月日</t>
    <phoneticPr fontId="5"/>
  </si>
  <si>
    <t>納品／契約完了
(予定)年月日</t>
    <rPh sb="0" eb="2">
      <t>ノウヒン</t>
    </rPh>
    <rPh sb="3" eb="5">
      <t>ケイヤク</t>
    </rPh>
    <rPh sb="5" eb="7">
      <t>カンリョウ</t>
    </rPh>
    <rPh sb="9" eb="11">
      <t>ヨテイ</t>
    </rPh>
    <rPh sb="12" eb="15">
      <t>ネンガッピ</t>
    </rPh>
    <phoneticPr fontId="5"/>
  </si>
  <si>
    <t>株主資本</t>
    <phoneticPr fontId="24"/>
  </si>
  <si>
    <t>評価・換算差額等</t>
    <phoneticPr fontId="24"/>
  </si>
  <si>
    <t>新株予約権</t>
    <phoneticPr fontId="24"/>
  </si>
  <si>
    <t>流動資産（千円）(a)</t>
    <rPh sb="0" eb="2">
      <t>リュウドウ</t>
    </rPh>
    <rPh sb="2" eb="4">
      <t>シサン</t>
    </rPh>
    <rPh sb="5" eb="6">
      <t>セン</t>
    </rPh>
    <rPh sb="6" eb="7">
      <t>エン</t>
    </rPh>
    <phoneticPr fontId="5"/>
  </si>
  <si>
    <t>流動負債（千円）(b)</t>
    <rPh sb="0" eb="2">
      <t>リュウドウ</t>
    </rPh>
    <rPh sb="2" eb="4">
      <t>フサイ</t>
    </rPh>
    <rPh sb="5" eb="6">
      <t>セン</t>
    </rPh>
    <rPh sb="6" eb="7">
      <t>エン</t>
    </rPh>
    <phoneticPr fontId="5"/>
  </si>
  <si>
    <t>流動比率（a/b×100）</t>
    <phoneticPr fontId="5"/>
  </si>
  <si>
    <t>直前２年度分決算期間</t>
    <phoneticPr fontId="6"/>
  </si>
  <si>
    <t>直前２年度分決算(千円)</t>
    <rPh sb="0" eb="2">
      <t>チョクゼン</t>
    </rPh>
    <rPh sb="3" eb="5">
      <t>ネンド</t>
    </rPh>
    <rPh sb="5" eb="6">
      <t>ブン</t>
    </rPh>
    <rPh sb="6" eb="8">
      <t>ケッサン</t>
    </rPh>
    <rPh sb="9" eb="11">
      <t>センエン</t>
    </rPh>
    <phoneticPr fontId="6"/>
  </si>
  <si>
    <t>直前１年度分決算期間</t>
    <rPh sb="6" eb="8">
      <t>ケッサン</t>
    </rPh>
    <rPh sb="8" eb="10">
      <t>キカン</t>
    </rPh>
    <phoneticPr fontId="6"/>
  </si>
  <si>
    <t>直前１年度分決算(千円)</t>
    <rPh sb="9" eb="11">
      <t>センエン</t>
    </rPh>
    <phoneticPr fontId="5"/>
  </si>
  <si>
    <t>　（うち外国資本）</t>
    <phoneticPr fontId="5"/>
  </si>
  <si>
    <t>計(P)</t>
    <phoneticPr fontId="24"/>
  </si>
  <si>
    <t>流動比率は自動計算されます。(小数点第二位を四捨五入)</t>
    <rPh sb="0" eb="2">
      <t>リュウドウ</t>
    </rPh>
    <rPh sb="2" eb="4">
      <t>ヒリツ</t>
    </rPh>
    <phoneticPr fontId="5"/>
  </si>
  <si>
    <t>この申請書の事務手続きをした方、または内容を説明できる方の情報を入力してください。申請書の確認で問い合わせをする場合があります。</t>
    <phoneticPr fontId="5"/>
  </si>
  <si>
    <t>*1 役職は、正式名称で入力してください。
*2 氏名は、姓と名を１文字分空けて入力してください。
*3 フリガナは、全角カタカナで入力し、姓と名は１文字分空けてください。
*4 性別はリストから選択してください。
*5 住所は、広川町在住の役員がいる場合、入力してください。</t>
    <phoneticPr fontId="5"/>
  </si>
  <si>
    <t>★役員情報入力シートは、共通のシートから「常勤・非常勤」を非表示に、「住所」を表示する。
「住所」の表タイトルには注釈の「*5」（赤字）を追加する</t>
    <rPh sb="1" eb="5">
      <t>ヤクインジョウホウ</t>
    </rPh>
    <rPh sb="5" eb="7">
      <t>ニュウリョク</t>
    </rPh>
    <rPh sb="12" eb="14">
      <t>キョウツウ</t>
    </rPh>
    <rPh sb="46" eb="48">
      <t>ジュウショ</t>
    </rPh>
    <rPh sb="50" eb="51">
      <t>ヒョウ</t>
    </rPh>
    <rPh sb="57" eb="59">
      <t>チュウシャク</t>
    </rPh>
    <rPh sb="65" eb="67">
      <t>アカジ</t>
    </rPh>
    <rPh sb="69" eb="71">
      <t>ツイカ</t>
    </rPh>
    <phoneticPr fontId="5"/>
  </si>
  <si>
    <t>品目</t>
    <rPh sb="0" eb="2">
      <t>ヒンモク</t>
    </rPh>
    <phoneticPr fontId="5"/>
  </si>
  <si>
    <t>法人事業者の場合、登記された役員および、委任先営業所の役員を入力してください。委任先がある場合は、委任先の代表者も入力してください。
役員が複数になる場合は、行をあけずに入力してください。
個人事業者の場合は、代表者について入力してください。</t>
    <phoneticPr fontId="5"/>
  </si>
  <si>
    <t>直前２年の各営業年度の決算に基づく実績額</t>
    <rPh sb="0" eb="2">
      <t>チョクゼン</t>
    </rPh>
    <rPh sb="3" eb="4">
      <t>ネン</t>
    </rPh>
    <rPh sb="5" eb="6">
      <t>カク</t>
    </rPh>
    <rPh sb="6" eb="8">
      <t>エイギョウ</t>
    </rPh>
    <rPh sb="8" eb="10">
      <t>ネンド</t>
    </rPh>
    <rPh sb="11" eb="13">
      <t>ケッサン</t>
    </rPh>
    <rPh sb="14" eb="15">
      <t>モト</t>
    </rPh>
    <rPh sb="17" eb="20">
      <t>ジッセキガク</t>
    </rPh>
    <phoneticPr fontId="6"/>
  </si>
  <si>
    <t>物品製造・販売</t>
    <rPh sb="2" eb="4">
      <t>セイゾウ</t>
    </rPh>
    <rPh sb="5" eb="7">
      <t>ハンバイ</t>
    </rPh>
    <phoneticPr fontId="5"/>
  </si>
  <si>
    <t>その他</t>
    <rPh sb="2" eb="3">
      <t>タ</t>
    </rPh>
    <phoneticPr fontId="5"/>
  </si>
  <si>
    <t>契約金額
（千円）</t>
    <rPh sb="0" eb="2">
      <t>ケイヤク</t>
    </rPh>
    <phoneticPr fontId="5"/>
  </si>
  <si>
    <t>直前2ヶ年度の平均実績高
（千円）</t>
    <rPh sb="14" eb="16">
      <t>センエン</t>
    </rPh>
    <phoneticPr fontId="5"/>
  </si>
  <si>
    <t>物品</t>
    <rPh sb="0" eb="2">
      <t>ブッピン</t>
    </rPh>
    <phoneticPr fontId="5"/>
  </si>
  <si>
    <t>建物管理</t>
    <phoneticPr fontId="5"/>
  </si>
  <si>
    <t>建物環境衛生</t>
    <rPh sb="0" eb="2">
      <t>タテモノ</t>
    </rPh>
    <rPh sb="2" eb="4">
      <t>カンキョウ</t>
    </rPh>
    <rPh sb="4" eb="6">
      <t>エイセイ</t>
    </rPh>
    <phoneticPr fontId="3"/>
  </si>
  <si>
    <t>建物清掃</t>
    <rPh sb="0" eb="2">
      <t>タテモノ</t>
    </rPh>
    <rPh sb="2" eb="4">
      <t>セイソウ</t>
    </rPh>
    <phoneticPr fontId="3"/>
  </si>
  <si>
    <t>建物警備・機械警備</t>
    <rPh sb="0" eb="2">
      <t>タテモノ</t>
    </rPh>
    <rPh sb="2" eb="4">
      <t>ケイビ</t>
    </rPh>
    <rPh sb="5" eb="7">
      <t>キカイ</t>
    </rPh>
    <rPh sb="7" eb="9">
      <t>ケイビ</t>
    </rPh>
    <phoneticPr fontId="3"/>
  </si>
  <si>
    <r>
      <t xml:space="preserve">その他建物の維持管理 </t>
    </r>
    <r>
      <rPr>
        <sz val="11"/>
        <color rgb="FFFF0000"/>
        <rFont val="ＭＳ ゴシック"/>
        <family val="3"/>
        <charset val="128"/>
      </rPr>
      <t>*1</t>
    </r>
    <rPh sb="2" eb="3">
      <t>タ</t>
    </rPh>
    <rPh sb="3" eb="5">
      <t>タテモノ</t>
    </rPh>
    <rPh sb="6" eb="8">
      <t>イジ</t>
    </rPh>
    <rPh sb="8" eb="10">
      <t>カンリ</t>
    </rPh>
    <phoneticPr fontId="3"/>
  </si>
  <si>
    <t>設備・機器の保守</t>
    <phoneticPr fontId="5"/>
  </si>
  <si>
    <t>自家用電気工作物保安管理</t>
    <rPh sb="0" eb="3">
      <t>ジカヨウ</t>
    </rPh>
    <rPh sb="3" eb="5">
      <t>デンキ</t>
    </rPh>
    <rPh sb="5" eb="6">
      <t>コウ</t>
    </rPh>
    <rPh sb="6" eb="8">
      <t>サクモツ</t>
    </rPh>
    <rPh sb="8" eb="10">
      <t>ホアン</t>
    </rPh>
    <rPh sb="10" eb="12">
      <t>カンリ</t>
    </rPh>
    <phoneticPr fontId="3"/>
  </si>
  <si>
    <t>昇降機</t>
    <rPh sb="0" eb="3">
      <t>ショウコウキ</t>
    </rPh>
    <phoneticPr fontId="3"/>
  </si>
  <si>
    <t>自動ドア</t>
    <rPh sb="0" eb="2">
      <t>ジドウ</t>
    </rPh>
    <phoneticPr fontId="3"/>
  </si>
  <si>
    <t>消防・防災設備</t>
    <rPh sb="0" eb="2">
      <t>ショウボウ</t>
    </rPh>
    <rPh sb="3" eb="5">
      <t>ボウサイ</t>
    </rPh>
    <rPh sb="5" eb="7">
      <t>セツビ</t>
    </rPh>
    <phoneticPr fontId="3"/>
  </si>
  <si>
    <t>空調設備</t>
    <rPh sb="0" eb="2">
      <t>クウチョウ</t>
    </rPh>
    <rPh sb="2" eb="4">
      <t>セツビ</t>
    </rPh>
    <phoneticPr fontId="3"/>
  </si>
  <si>
    <t>通信設備</t>
    <rPh sb="0" eb="2">
      <t>ツウシン</t>
    </rPh>
    <rPh sb="2" eb="4">
      <t>セツビ</t>
    </rPh>
    <phoneticPr fontId="3"/>
  </si>
  <si>
    <t>電気設備</t>
    <rPh sb="0" eb="2">
      <t>デンキ</t>
    </rPh>
    <rPh sb="2" eb="4">
      <t>セツビ</t>
    </rPh>
    <phoneticPr fontId="3"/>
  </si>
  <si>
    <t>事務用機器</t>
    <rPh sb="0" eb="3">
      <t>ジムヨウ</t>
    </rPh>
    <rPh sb="3" eb="5">
      <t>キキ</t>
    </rPh>
    <phoneticPr fontId="3"/>
  </si>
  <si>
    <t>車両修理・点検</t>
    <rPh sb="0" eb="2">
      <t>シャリョウ</t>
    </rPh>
    <rPh sb="2" eb="4">
      <t>シュウリ</t>
    </rPh>
    <rPh sb="5" eb="7">
      <t>テンケン</t>
    </rPh>
    <phoneticPr fontId="3"/>
  </si>
  <si>
    <t>遊具</t>
    <rPh sb="0" eb="2">
      <t>ユウグ</t>
    </rPh>
    <phoneticPr fontId="3"/>
  </si>
  <si>
    <t>計量器検査</t>
    <rPh sb="0" eb="3">
      <t>ケイリョウキ</t>
    </rPh>
    <rPh sb="3" eb="5">
      <t>ケンサ</t>
    </rPh>
    <phoneticPr fontId="3"/>
  </si>
  <si>
    <t>量水器取替</t>
    <rPh sb="0" eb="3">
      <t>リョウスイキ</t>
    </rPh>
    <rPh sb="3" eb="5">
      <t>トリカエ</t>
    </rPh>
    <phoneticPr fontId="3"/>
  </si>
  <si>
    <r>
      <t xml:space="preserve">その他建物設備等の維持管理 </t>
    </r>
    <r>
      <rPr>
        <sz val="11"/>
        <color rgb="FFFF0000"/>
        <rFont val="ＭＳ ゴシック"/>
        <family val="3"/>
        <charset val="128"/>
      </rPr>
      <t>*1</t>
    </r>
    <rPh sb="2" eb="3">
      <t>タ</t>
    </rPh>
    <rPh sb="5" eb="7">
      <t>セツビ</t>
    </rPh>
    <rPh sb="7" eb="8">
      <t>トウ</t>
    </rPh>
    <phoneticPr fontId="3"/>
  </si>
  <si>
    <t>屋外施設の
維持管理</t>
    <phoneticPr fontId="5"/>
  </si>
  <si>
    <t>公園・緑地等管理</t>
    <rPh sb="0" eb="2">
      <t>コウエン</t>
    </rPh>
    <rPh sb="3" eb="5">
      <t>リョクチ</t>
    </rPh>
    <rPh sb="5" eb="6">
      <t>トウ</t>
    </rPh>
    <rPh sb="6" eb="8">
      <t>カンリ</t>
    </rPh>
    <phoneticPr fontId="3"/>
  </si>
  <si>
    <t>樹木管理</t>
    <rPh sb="0" eb="2">
      <t>ジュモク</t>
    </rPh>
    <rPh sb="2" eb="4">
      <t>カンリ</t>
    </rPh>
    <phoneticPr fontId="3"/>
  </si>
  <si>
    <t>道路・側溝・上下水道管維持管理</t>
    <rPh sb="0" eb="2">
      <t>ドウロ</t>
    </rPh>
    <rPh sb="3" eb="5">
      <t>ソッコウ</t>
    </rPh>
    <rPh sb="6" eb="8">
      <t>ジョウゲ</t>
    </rPh>
    <rPh sb="8" eb="10">
      <t>スイドウ</t>
    </rPh>
    <rPh sb="10" eb="11">
      <t>カン</t>
    </rPh>
    <rPh sb="11" eb="13">
      <t>イジ</t>
    </rPh>
    <rPh sb="13" eb="15">
      <t>カンリ</t>
    </rPh>
    <phoneticPr fontId="3"/>
  </si>
  <si>
    <r>
      <t xml:space="preserve">その他屋外施設の維持管理 </t>
    </r>
    <r>
      <rPr>
        <sz val="11"/>
        <color rgb="FFFF0000"/>
        <rFont val="ＭＳ ゴシック"/>
        <family val="3"/>
        <charset val="128"/>
      </rPr>
      <t>*1</t>
    </r>
    <rPh sb="2" eb="3">
      <t>タ</t>
    </rPh>
    <rPh sb="3" eb="5">
      <t>オクガイ</t>
    </rPh>
    <rPh sb="5" eb="7">
      <t>シセツ</t>
    </rPh>
    <rPh sb="8" eb="10">
      <t>イジ</t>
    </rPh>
    <rPh sb="10" eb="12">
      <t>カンリ</t>
    </rPh>
    <phoneticPr fontId="3"/>
  </si>
  <si>
    <t>調査・測定・検査・
計画策定</t>
    <phoneticPr fontId="5"/>
  </si>
  <si>
    <t>水質検査</t>
    <rPh sb="0" eb="2">
      <t>スイシツ</t>
    </rPh>
    <rPh sb="2" eb="4">
      <t>ケンサ</t>
    </rPh>
    <phoneticPr fontId="3"/>
  </si>
  <si>
    <t>漏水調査</t>
    <rPh sb="0" eb="2">
      <t>ロウスイ</t>
    </rPh>
    <rPh sb="2" eb="4">
      <t>チョウサ</t>
    </rPh>
    <phoneticPr fontId="3"/>
  </si>
  <si>
    <t>食品検査・衛生検査</t>
    <rPh sb="0" eb="2">
      <t>ショクヒン</t>
    </rPh>
    <rPh sb="2" eb="4">
      <t>ケンサ</t>
    </rPh>
    <rPh sb="5" eb="7">
      <t>エイセイ</t>
    </rPh>
    <rPh sb="7" eb="9">
      <t>ケンサ</t>
    </rPh>
    <phoneticPr fontId="3"/>
  </si>
  <si>
    <t>埋蔵文化財発掘調査等</t>
    <rPh sb="0" eb="2">
      <t>マイゾウ</t>
    </rPh>
    <rPh sb="2" eb="5">
      <t>ブンカザイ</t>
    </rPh>
    <rPh sb="5" eb="7">
      <t>ハックツ</t>
    </rPh>
    <rPh sb="7" eb="9">
      <t>チョウサ</t>
    </rPh>
    <rPh sb="9" eb="10">
      <t>トウ</t>
    </rPh>
    <phoneticPr fontId="3"/>
  </si>
  <si>
    <t>住民意識調査</t>
    <rPh sb="0" eb="2">
      <t>ジュウミン</t>
    </rPh>
    <rPh sb="2" eb="4">
      <t>イシキ</t>
    </rPh>
    <rPh sb="4" eb="6">
      <t>チョウサ</t>
    </rPh>
    <phoneticPr fontId="3"/>
  </si>
  <si>
    <t>福祉関連調査</t>
    <rPh sb="0" eb="2">
      <t>フクシ</t>
    </rPh>
    <rPh sb="2" eb="4">
      <t>カンレン</t>
    </rPh>
    <rPh sb="4" eb="6">
      <t>チョウサ</t>
    </rPh>
    <phoneticPr fontId="3"/>
  </si>
  <si>
    <t>市場調査</t>
    <rPh sb="0" eb="2">
      <t>シジョウ</t>
    </rPh>
    <rPh sb="2" eb="4">
      <t>チョウサ</t>
    </rPh>
    <phoneticPr fontId="3"/>
  </si>
  <si>
    <r>
      <t xml:space="preserve">計画策定 </t>
    </r>
    <r>
      <rPr>
        <sz val="11"/>
        <color rgb="FFFF0000"/>
        <rFont val="ＭＳ ゴシック"/>
        <family val="3"/>
        <charset val="128"/>
      </rPr>
      <t>*1</t>
    </r>
    <rPh sb="0" eb="2">
      <t>ケイカク</t>
    </rPh>
    <rPh sb="2" eb="4">
      <t>サクテイ</t>
    </rPh>
    <phoneticPr fontId="3"/>
  </si>
  <si>
    <t>情報処理</t>
    <phoneticPr fontId="5"/>
  </si>
  <si>
    <t>ハードウェア保守点検</t>
    <rPh sb="6" eb="8">
      <t>ホシュ</t>
    </rPh>
    <rPh sb="8" eb="10">
      <t>テンケン</t>
    </rPh>
    <phoneticPr fontId="3"/>
  </si>
  <si>
    <t>システム・ソフト開発・保守運用、導入コンサル</t>
    <rPh sb="8" eb="10">
      <t>カイハツ</t>
    </rPh>
    <rPh sb="11" eb="13">
      <t>ホシュ</t>
    </rPh>
    <rPh sb="13" eb="15">
      <t>ウンヨウ</t>
    </rPh>
    <rPh sb="16" eb="18">
      <t>ドウニュウ</t>
    </rPh>
    <phoneticPr fontId="3"/>
  </si>
  <si>
    <t>ネットワーク構築・保守運用</t>
    <rPh sb="6" eb="8">
      <t>コウチク</t>
    </rPh>
    <rPh sb="9" eb="11">
      <t>ホシュ</t>
    </rPh>
    <rPh sb="11" eb="13">
      <t>ウンヨウ</t>
    </rPh>
    <phoneticPr fontId="3"/>
  </si>
  <si>
    <t>セキュリティ関連</t>
    <rPh sb="6" eb="8">
      <t>カンレン</t>
    </rPh>
    <phoneticPr fontId="3"/>
  </si>
  <si>
    <t>データ処理</t>
    <rPh sb="3" eb="5">
      <t>ショリ</t>
    </rPh>
    <phoneticPr fontId="3"/>
  </si>
  <si>
    <t>ホームページ作成</t>
    <rPh sb="6" eb="8">
      <t>サクセイ</t>
    </rPh>
    <phoneticPr fontId="3"/>
  </si>
  <si>
    <r>
      <t xml:space="preserve">その他情報処理関連サービス </t>
    </r>
    <r>
      <rPr>
        <sz val="11"/>
        <color rgb="FFFF0000"/>
        <rFont val="ＭＳ ゴシック"/>
        <family val="3"/>
        <charset val="128"/>
      </rPr>
      <t>*1</t>
    </r>
    <rPh sb="2" eb="3">
      <t>タ</t>
    </rPh>
    <rPh sb="3" eb="5">
      <t>ジョウホウ</t>
    </rPh>
    <rPh sb="5" eb="7">
      <t>ショリ</t>
    </rPh>
    <rPh sb="7" eb="9">
      <t>カンレン</t>
    </rPh>
    <phoneticPr fontId="3"/>
  </si>
  <si>
    <t>運送</t>
    <phoneticPr fontId="5"/>
  </si>
  <si>
    <t>旅客運送</t>
    <rPh sb="0" eb="2">
      <t>リョキャク</t>
    </rPh>
    <rPh sb="2" eb="4">
      <t>ウンソウ</t>
    </rPh>
    <phoneticPr fontId="3"/>
  </si>
  <si>
    <t>貨物運送</t>
    <rPh sb="0" eb="2">
      <t>カモツ</t>
    </rPh>
    <rPh sb="2" eb="4">
      <t>ウンソウ</t>
    </rPh>
    <phoneticPr fontId="3"/>
  </si>
  <si>
    <t>引越・事務所移転等運搬</t>
    <rPh sb="0" eb="2">
      <t>ヒッコ</t>
    </rPh>
    <rPh sb="3" eb="5">
      <t>ジム</t>
    </rPh>
    <rPh sb="5" eb="6">
      <t>ショ</t>
    </rPh>
    <rPh sb="6" eb="8">
      <t>イテン</t>
    </rPh>
    <rPh sb="8" eb="9">
      <t>トウ</t>
    </rPh>
    <rPh sb="9" eb="11">
      <t>ウンパン</t>
    </rPh>
    <phoneticPr fontId="3"/>
  </si>
  <si>
    <r>
      <t xml:space="preserve">その他運送 </t>
    </r>
    <r>
      <rPr>
        <sz val="11"/>
        <color rgb="FFFF0000"/>
        <rFont val="ＭＳ ゴシック"/>
        <family val="3"/>
        <charset val="128"/>
      </rPr>
      <t>*1</t>
    </r>
    <rPh sb="2" eb="3">
      <t>タ</t>
    </rPh>
    <phoneticPr fontId="3"/>
  </si>
  <si>
    <t>人材派遣</t>
    <phoneticPr fontId="5"/>
  </si>
  <si>
    <t>ICT支援員</t>
    <rPh sb="3" eb="5">
      <t>シエン</t>
    </rPh>
    <rPh sb="5" eb="6">
      <t>イン</t>
    </rPh>
    <phoneticPr fontId="3"/>
  </si>
  <si>
    <t>外国語指導助手（ALT）</t>
    <rPh sb="0" eb="3">
      <t>ガイコクゴ</t>
    </rPh>
    <rPh sb="3" eb="5">
      <t>シドウ</t>
    </rPh>
    <rPh sb="5" eb="7">
      <t>ジョシュ</t>
    </rPh>
    <phoneticPr fontId="3"/>
  </si>
  <si>
    <r>
      <t xml:space="preserve">その他人材派遣 </t>
    </r>
    <r>
      <rPr>
        <sz val="11"/>
        <color rgb="FFFF0000"/>
        <rFont val="ＭＳ ゴシック"/>
        <family val="3"/>
        <charset val="128"/>
      </rPr>
      <t>*1</t>
    </r>
    <rPh sb="3" eb="5">
      <t>ジンザイ</t>
    </rPh>
    <rPh sb="5" eb="7">
      <t>ハケン</t>
    </rPh>
    <phoneticPr fontId="3"/>
  </si>
  <si>
    <t>企画</t>
    <phoneticPr fontId="5"/>
  </si>
  <si>
    <t>イベント企画・運営</t>
    <rPh sb="4" eb="6">
      <t>キカク</t>
    </rPh>
    <rPh sb="7" eb="9">
      <t>ウンエイ</t>
    </rPh>
    <phoneticPr fontId="3"/>
  </si>
  <si>
    <t>会場設営</t>
    <rPh sb="0" eb="2">
      <t>カイジョウ</t>
    </rPh>
    <rPh sb="2" eb="4">
      <t>セツエイ</t>
    </rPh>
    <phoneticPr fontId="3"/>
  </si>
  <si>
    <t>看板・サイン</t>
    <rPh sb="0" eb="2">
      <t>カンバン</t>
    </rPh>
    <phoneticPr fontId="3"/>
  </si>
  <si>
    <t>動画制作</t>
    <rPh sb="0" eb="2">
      <t>ドウガ</t>
    </rPh>
    <rPh sb="2" eb="4">
      <t>セイサク</t>
    </rPh>
    <phoneticPr fontId="3"/>
  </si>
  <si>
    <r>
      <t xml:space="preserve">その他企画 </t>
    </r>
    <r>
      <rPr>
        <sz val="11"/>
        <color rgb="FFFF0000"/>
        <rFont val="ＭＳ ゴシック"/>
        <family val="3"/>
        <charset val="128"/>
      </rPr>
      <t>*1</t>
    </r>
    <rPh sb="3" eb="5">
      <t>キカク</t>
    </rPh>
    <phoneticPr fontId="3"/>
  </si>
  <si>
    <t>その他</t>
    <phoneticPr fontId="5"/>
  </si>
  <si>
    <t>産業廃棄物運搬</t>
    <rPh sb="0" eb="2">
      <t>サンギョウ</t>
    </rPh>
    <rPh sb="2" eb="5">
      <t>ハイキブツ</t>
    </rPh>
    <rPh sb="5" eb="7">
      <t>ウンパン</t>
    </rPh>
    <phoneticPr fontId="3"/>
  </si>
  <si>
    <t>産業廃棄物処理</t>
    <rPh sb="0" eb="2">
      <t>サンギョウ</t>
    </rPh>
    <rPh sb="2" eb="5">
      <t>ハイキブツ</t>
    </rPh>
    <rPh sb="5" eb="7">
      <t>ショリ</t>
    </rPh>
    <phoneticPr fontId="3"/>
  </si>
  <si>
    <t>人的警備・イベント警備</t>
    <rPh sb="0" eb="2">
      <t>ジンテキ</t>
    </rPh>
    <rPh sb="2" eb="4">
      <t>ケイビ</t>
    </rPh>
    <rPh sb="9" eb="11">
      <t>ケイビ</t>
    </rPh>
    <phoneticPr fontId="3"/>
  </si>
  <si>
    <t>集団検診</t>
    <rPh sb="0" eb="2">
      <t>シュウダン</t>
    </rPh>
    <rPh sb="2" eb="4">
      <t>ケンシン</t>
    </rPh>
    <phoneticPr fontId="3"/>
  </si>
  <si>
    <t>レセプト点検</t>
    <rPh sb="4" eb="6">
      <t>テンケン</t>
    </rPh>
    <phoneticPr fontId="3"/>
  </si>
  <si>
    <t>給食調理</t>
    <rPh sb="0" eb="2">
      <t>キュウショク</t>
    </rPh>
    <rPh sb="2" eb="4">
      <t>チョウリ</t>
    </rPh>
    <phoneticPr fontId="3"/>
  </si>
  <si>
    <t>ピアノ調律・楽器修理</t>
    <rPh sb="3" eb="5">
      <t>チョウリツ</t>
    </rPh>
    <rPh sb="6" eb="8">
      <t>ガッキ</t>
    </rPh>
    <rPh sb="8" eb="10">
      <t>シュウリ</t>
    </rPh>
    <phoneticPr fontId="3"/>
  </si>
  <si>
    <t>会議録・議事録作成</t>
    <rPh sb="0" eb="2">
      <t>カイギ</t>
    </rPh>
    <rPh sb="2" eb="3">
      <t>ロク</t>
    </rPh>
    <rPh sb="4" eb="7">
      <t>ギジロク</t>
    </rPh>
    <rPh sb="7" eb="9">
      <t>サクセイ</t>
    </rPh>
    <phoneticPr fontId="3"/>
  </si>
  <si>
    <t>交通安全事業（区画線設置等）</t>
    <rPh sb="0" eb="2">
      <t>コウツウ</t>
    </rPh>
    <rPh sb="2" eb="4">
      <t>アンゼン</t>
    </rPh>
    <rPh sb="4" eb="6">
      <t>ジギョウ</t>
    </rPh>
    <rPh sb="7" eb="9">
      <t>クカク</t>
    </rPh>
    <rPh sb="9" eb="10">
      <t>セン</t>
    </rPh>
    <rPh sb="10" eb="12">
      <t>セッチ</t>
    </rPh>
    <rPh sb="12" eb="13">
      <t>トウ</t>
    </rPh>
    <phoneticPr fontId="3"/>
  </si>
  <si>
    <t>ふるさと納税関連業務</t>
    <rPh sb="6" eb="8">
      <t>カンレン</t>
    </rPh>
    <phoneticPr fontId="3"/>
  </si>
  <si>
    <t>配食サービス</t>
    <rPh sb="0" eb="1">
      <t>ハイ</t>
    </rPh>
    <rPh sb="1" eb="2">
      <t>ショク</t>
    </rPh>
    <phoneticPr fontId="3"/>
  </si>
  <si>
    <t>封入・封緘</t>
    <rPh sb="0" eb="2">
      <t>フウニュウ</t>
    </rPh>
    <rPh sb="3" eb="5">
      <t>フウカン</t>
    </rPh>
    <phoneticPr fontId="3"/>
  </si>
  <si>
    <r>
      <t xml:space="preserve">その他 </t>
    </r>
    <r>
      <rPr>
        <sz val="11"/>
        <color rgb="FFFF0000"/>
        <rFont val="ＭＳ ゴシック"/>
        <family val="3"/>
        <charset val="128"/>
      </rPr>
      <t>*1</t>
    </r>
    <rPh sb="2" eb="3">
      <t>タ</t>
    </rPh>
    <phoneticPr fontId="3"/>
  </si>
  <si>
    <t>役務</t>
    <rPh sb="0" eb="2">
      <t>エキム</t>
    </rPh>
    <phoneticPr fontId="5"/>
  </si>
  <si>
    <t>登録・許可</t>
    <phoneticPr fontId="5"/>
  </si>
  <si>
    <t>*1 取扱品目を具体的な内容欄に入力してください。</t>
    <rPh sb="3" eb="5">
      <t>トリアツカイ</t>
    </rPh>
    <rPh sb="5" eb="7">
      <t>ヒンモク</t>
    </rPh>
    <rPh sb="8" eb="11">
      <t>グタイテキ</t>
    </rPh>
    <rPh sb="12" eb="14">
      <t>ナイヨウ</t>
    </rPh>
    <rPh sb="14" eb="15">
      <t>ラン</t>
    </rPh>
    <rPh sb="16" eb="18">
      <t>ニュウリョク</t>
    </rPh>
    <phoneticPr fontId="5"/>
  </si>
  <si>
    <r>
      <t xml:space="preserve">その他調査 </t>
    </r>
    <r>
      <rPr>
        <sz val="11"/>
        <color rgb="FFFF0000"/>
        <rFont val="ＭＳ ゴシック"/>
        <family val="3"/>
        <charset val="128"/>
      </rPr>
      <t>*1</t>
    </r>
    <phoneticPr fontId="3"/>
  </si>
  <si>
    <r>
      <t xml:space="preserve">デザイン </t>
    </r>
    <r>
      <rPr>
        <sz val="11"/>
        <color rgb="FFFF0000"/>
        <rFont val="ＭＳ ゴシック"/>
        <family val="3"/>
        <charset val="128"/>
      </rPr>
      <t>*1</t>
    </r>
    <phoneticPr fontId="3"/>
  </si>
  <si>
    <t>介護予防事業・保健指導事業</t>
    <phoneticPr fontId="3"/>
  </si>
  <si>
    <t>広川町 入札参加資格審査申請書【物品製造・役務の提供等】</t>
    <rPh sb="16" eb="18">
      <t>ブッピン</t>
    </rPh>
    <rPh sb="18" eb="20">
      <t>セイゾウ</t>
    </rPh>
    <rPh sb="21" eb="23">
      <t>エキム</t>
    </rPh>
    <rPh sb="24" eb="26">
      <t>テイキョウ</t>
    </rPh>
    <rPh sb="26" eb="27">
      <t>ナド</t>
    </rPh>
    <phoneticPr fontId="5"/>
  </si>
  <si>
    <t>希望</t>
    <rPh sb="0" eb="2">
      <t>キボウ</t>
    </rPh>
    <phoneticPr fontId="6"/>
  </si>
  <si>
    <t>商号又は名称</t>
    <rPh sb="0" eb="2">
      <t>ショウゴウ</t>
    </rPh>
    <rPh sb="2" eb="3">
      <t>マタ</t>
    </rPh>
    <rPh sb="4" eb="6">
      <t>メイショウ</t>
    </rPh>
    <phoneticPr fontId="5"/>
  </si>
  <si>
    <t>所在地</t>
    <phoneticPr fontId="5"/>
  </si>
  <si>
    <t>関連内容</t>
    <rPh sb="0" eb="2">
      <t>カンレン</t>
    </rPh>
    <rPh sb="2" eb="4">
      <t>ナイヨウ</t>
    </rPh>
    <phoneticPr fontId="5"/>
  </si>
  <si>
    <t>希望</t>
    <rPh sb="0" eb="2">
      <t>キボウ</t>
    </rPh>
    <phoneticPr fontId="5"/>
  </si>
  <si>
    <t>資格・許認可</t>
    <phoneticPr fontId="5"/>
  </si>
  <si>
    <t>具体的な内容</t>
    <phoneticPr fontId="5"/>
  </si>
  <si>
    <t>衣服・その他繊維製品類</t>
  </si>
  <si>
    <t>ゴム・皮革・プラスチック製品類</t>
  </si>
  <si>
    <t>窯業・土石製品類</t>
  </si>
  <si>
    <t>非鉄金属・金属製品類</t>
  </si>
  <si>
    <t>フォーム印刷</t>
  </si>
  <si>
    <t>その他印刷類</t>
  </si>
  <si>
    <t>図書類</t>
  </si>
  <si>
    <t>電子出版物類</t>
  </si>
  <si>
    <t>紙・紙加工品類</t>
  </si>
  <si>
    <t>車両類</t>
  </si>
  <si>
    <t>その他輸送・搬送機械器具類</t>
  </si>
  <si>
    <t>船舶類</t>
  </si>
  <si>
    <t>燃料類</t>
  </si>
  <si>
    <t>家具・什器類</t>
  </si>
  <si>
    <t>一般・産業用機器類</t>
  </si>
  <si>
    <t>電気・通信用機器類</t>
  </si>
  <si>
    <t>電子計算機類</t>
  </si>
  <si>
    <t>精密機器類</t>
  </si>
  <si>
    <t>医療用機器類</t>
  </si>
  <si>
    <t>事務用機器類</t>
  </si>
  <si>
    <t>その他機器類</t>
  </si>
  <si>
    <t>医薬品・医療用品類</t>
  </si>
  <si>
    <t>事務用品類</t>
  </si>
  <si>
    <t>土木・建設・建築材料</t>
  </si>
  <si>
    <t>警察用装備品類</t>
  </si>
  <si>
    <t>物品の買受け</t>
    <phoneticPr fontId="5"/>
  </si>
  <si>
    <t>立木竹</t>
  </si>
  <si>
    <t>G.有資格者数</t>
    <rPh sb="2" eb="6">
      <t>ユウシカクシャ</t>
    </rPh>
    <rPh sb="6" eb="7">
      <t>スウ</t>
    </rPh>
    <phoneticPr fontId="5"/>
  </si>
  <si>
    <t>従事可能な有資格者数を入力してください。</t>
    <phoneticPr fontId="5"/>
  </si>
  <si>
    <t>項目名</t>
    <rPh sb="0" eb="2">
      <t>コウモク</t>
    </rPh>
    <rPh sb="2" eb="3">
      <t>メイ</t>
    </rPh>
    <phoneticPr fontId="24"/>
  </si>
  <si>
    <t>(2)</t>
  </si>
  <si>
    <t>(3)</t>
  </si>
  <si>
    <t>(4)</t>
  </si>
  <si>
    <t>(5)</t>
  </si>
  <si>
    <t>(6)</t>
  </si>
  <si>
    <t>(7)</t>
  </si>
  <si>
    <t>(8)</t>
  </si>
  <si>
    <t>(9)</t>
  </si>
  <si>
    <t>警備員指導教育責任者</t>
    <rPh sb="0" eb="3">
      <t>ケイビイン</t>
    </rPh>
    <rPh sb="3" eb="5">
      <t>シドウ</t>
    </rPh>
    <rPh sb="5" eb="7">
      <t>キョウイク</t>
    </rPh>
    <rPh sb="7" eb="10">
      <t>セキニンシャ</t>
    </rPh>
    <phoneticPr fontId="24"/>
  </si>
  <si>
    <t>機械警備業務管理者</t>
    <rPh sb="0" eb="2">
      <t>キカイ</t>
    </rPh>
    <rPh sb="2" eb="4">
      <t>ケイビ</t>
    </rPh>
    <rPh sb="4" eb="6">
      <t>ギョウム</t>
    </rPh>
    <rPh sb="6" eb="9">
      <t>カンリシャ</t>
    </rPh>
    <phoneticPr fontId="24"/>
  </si>
  <si>
    <t>ビルクリーニング技能士</t>
    <rPh sb="8" eb="11">
      <t>ギノウシ</t>
    </rPh>
    <phoneticPr fontId="24"/>
  </si>
  <si>
    <t>第一種、第二種又は第三種電気主任技術者</t>
    <rPh sb="0" eb="1">
      <t>ダイ</t>
    </rPh>
    <rPh sb="1" eb="2">
      <t>イチ</t>
    </rPh>
    <rPh sb="2" eb="3">
      <t>シュ</t>
    </rPh>
    <rPh sb="4" eb="5">
      <t>ダイ</t>
    </rPh>
    <rPh sb="5" eb="6">
      <t>ニ</t>
    </rPh>
    <rPh sb="6" eb="7">
      <t>シュ</t>
    </rPh>
    <rPh sb="7" eb="8">
      <t>マタ</t>
    </rPh>
    <rPh sb="9" eb="10">
      <t>ダイ</t>
    </rPh>
    <rPh sb="10" eb="11">
      <t>サン</t>
    </rPh>
    <rPh sb="11" eb="12">
      <t>シュ</t>
    </rPh>
    <rPh sb="12" eb="14">
      <t>デンキ</t>
    </rPh>
    <rPh sb="14" eb="16">
      <t>シュニン</t>
    </rPh>
    <rPh sb="16" eb="19">
      <t>ギジュツシャ</t>
    </rPh>
    <phoneticPr fontId="24"/>
  </si>
  <si>
    <t>ビル設備管理技能士</t>
    <rPh sb="2" eb="4">
      <t>セツビ</t>
    </rPh>
    <rPh sb="4" eb="6">
      <t>カンリ</t>
    </rPh>
    <rPh sb="6" eb="9">
      <t>ギノウシ</t>
    </rPh>
    <phoneticPr fontId="24"/>
  </si>
  <si>
    <t>第一種、第二種又は特殊消防設備点検資格者</t>
    <rPh sb="0" eb="1">
      <t>ダイ</t>
    </rPh>
    <rPh sb="1" eb="2">
      <t>イチ</t>
    </rPh>
    <rPh sb="2" eb="3">
      <t>シュ</t>
    </rPh>
    <rPh sb="4" eb="5">
      <t>ダイ</t>
    </rPh>
    <rPh sb="5" eb="6">
      <t>ニ</t>
    </rPh>
    <rPh sb="6" eb="7">
      <t>シュ</t>
    </rPh>
    <rPh sb="7" eb="8">
      <t>マタ</t>
    </rPh>
    <rPh sb="9" eb="11">
      <t>トクシュ</t>
    </rPh>
    <rPh sb="11" eb="13">
      <t>ショウボウ</t>
    </rPh>
    <rPh sb="13" eb="15">
      <t>セツビ</t>
    </rPh>
    <rPh sb="15" eb="17">
      <t>テンケン</t>
    </rPh>
    <rPh sb="17" eb="20">
      <t>シカクシャ</t>
    </rPh>
    <phoneticPr fontId="24"/>
  </si>
  <si>
    <t>建築物環境衛生管理技術者</t>
    <rPh sb="0" eb="2">
      <t>ケンチク</t>
    </rPh>
    <rPh sb="2" eb="3">
      <t>ブツ</t>
    </rPh>
    <rPh sb="3" eb="5">
      <t>カンキョウ</t>
    </rPh>
    <rPh sb="5" eb="7">
      <t>エイセイ</t>
    </rPh>
    <rPh sb="7" eb="9">
      <t>カンリ</t>
    </rPh>
    <rPh sb="9" eb="12">
      <t>ギジュツシャ</t>
    </rPh>
    <phoneticPr fontId="24"/>
  </si>
  <si>
    <t>甲種又は乙種消防設備士</t>
    <rPh sb="0" eb="1">
      <t>コウ</t>
    </rPh>
    <rPh sb="1" eb="2">
      <t>シュ</t>
    </rPh>
    <rPh sb="2" eb="3">
      <t>マタ</t>
    </rPh>
    <rPh sb="4" eb="6">
      <t>オツシュ</t>
    </rPh>
    <rPh sb="6" eb="8">
      <t>ショウボウ</t>
    </rPh>
    <rPh sb="8" eb="10">
      <t>セツビ</t>
    </rPh>
    <rPh sb="10" eb="11">
      <t>シ</t>
    </rPh>
    <phoneticPr fontId="24"/>
  </si>
  <si>
    <t>建築設備検査員、防火設備検査員、昇降機等検査員</t>
    <rPh sb="0" eb="2">
      <t>ケンチク</t>
    </rPh>
    <rPh sb="2" eb="4">
      <t>セツビ</t>
    </rPh>
    <rPh sb="4" eb="7">
      <t>ケンサイン</t>
    </rPh>
    <rPh sb="8" eb="10">
      <t>ボウカ</t>
    </rPh>
    <rPh sb="10" eb="12">
      <t>セツビ</t>
    </rPh>
    <rPh sb="12" eb="15">
      <t>ケンサイン</t>
    </rPh>
    <rPh sb="16" eb="19">
      <t>ショウコウキ</t>
    </rPh>
    <rPh sb="19" eb="20">
      <t>トウ</t>
    </rPh>
    <rPh sb="20" eb="22">
      <t>ケンサ</t>
    </rPh>
    <rPh sb="22" eb="23">
      <t>イン</t>
    </rPh>
    <phoneticPr fontId="24"/>
  </si>
  <si>
    <t>(1)</t>
    <phoneticPr fontId="5"/>
  </si>
  <si>
    <t>人数（人）</t>
    <phoneticPr fontId="5"/>
  </si>
  <si>
    <t>H.業種情報</t>
    <rPh sb="2" eb="4">
      <t>ギョウシュ</t>
    </rPh>
    <rPh sb="4" eb="6">
      <t>ジョウホウ</t>
    </rPh>
    <phoneticPr fontId="5"/>
  </si>
  <si>
    <t>I.契約履行実績</t>
    <rPh sb="2" eb="4">
      <t>ケイヤク</t>
    </rPh>
    <rPh sb="4" eb="6">
      <t>リコウ</t>
    </rPh>
    <rPh sb="6" eb="8">
      <t>ジッセキ</t>
    </rPh>
    <phoneticPr fontId="5"/>
  </si>
  <si>
    <t>J.関連する会社</t>
    <rPh sb="2" eb="4">
      <t>カンレン</t>
    </rPh>
    <rPh sb="6" eb="8">
      <t>カイシャ</t>
    </rPh>
    <phoneticPr fontId="5"/>
  </si>
  <si>
    <t>40_広川町</t>
  </si>
  <si>
    <t>役員</t>
  </si>
  <si>
    <t>法人事業者の場合、登記された役員および、委任先営業所の役員を入力してください。委任先がある場合は、委任先の代表者も入力してください。
役員が複数になる場合は、行をあけずに入力してください。
個人事業者の場合は、代表者について入力してください。</t>
  </si>
  <si>
    <t>*1 役職は、正式名称で入力してください。
*2 氏名は、姓と名を１文字分空けて入力してください。
*3 フリガナは、全角カタカナで入力し、姓と名は１文字分空けてください。
*4 性別はリストから選択してください。
*5 住所は、広川町在住の役員がいる場合、入力してください。</t>
  </si>
  <si>
    <t>業務の登録を希望する場合、希望欄にリストから「○」を選択し、登録・許可 、具体的な内容欄を入力してください。複数選択可。
登録・許可はリストから「○」を選択してください。</t>
    <rPh sb="30" eb="32">
      <t>トウロク</t>
    </rPh>
    <rPh sb="33" eb="35">
      <t>キョカ</t>
    </rPh>
    <rPh sb="64" eb="66">
      <t>キョカ</t>
    </rPh>
    <phoneticPr fontId="5"/>
  </si>
  <si>
    <t>業種
番号</t>
    <rPh sb="0" eb="2">
      <t>ギョウシュ</t>
    </rPh>
    <rPh sb="3" eb="5">
      <t>バンゴウ</t>
    </rPh>
    <phoneticPr fontId="5"/>
  </si>
  <si>
    <r>
      <t xml:space="preserve">その他 </t>
    </r>
    <r>
      <rPr>
        <sz val="11"/>
        <color rgb="FFFF0000"/>
        <rFont val="ＭＳ ゴシック"/>
        <family val="3"/>
        <charset val="128"/>
      </rPr>
      <t>*1</t>
    </r>
    <phoneticPr fontId="5"/>
  </si>
  <si>
    <t>業務の登録を希望する場合、希望欄にリストから「○」を選択し、資格・許認可 、具体的な内容欄を入力してください。複数選択可。</t>
    <phoneticPr fontId="5"/>
  </si>
  <si>
    <t>下記のいずれかに該当する場合、商号又は名称、所在地及び関連内容を入力してください。
なお、関連する会社が本町において入札参加資格申請を行わない場合は入力不要です。
①親会社と子会社の関係にある
②親会社を同じくする子会社同士の関係にある
③役員が他の会社の役員を兼ねている
関連内容はリストから選択してください。</t>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</si>
  <si>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</si>
  <si>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広川町の物品製造・役務の提供等にかかる競争に参加したいので、資格の審査を申請します。
なお、この申請書及び添付書類の内容については、事実と相違ないことを誓約します。</t>
    <rPh sb="4" eb="6">
      <t>ブッピン</t>
    </rPh>
    <rPh sb="6" eb="8">
      <t>セイゾウ</t>
    </rPh>
    <rPh sb="9" eb="11">
      <t>エキム</t>
    </rPh>
    <rPh sb="12" eb="14">
      <t>テイキョウ</t>
    </rPh>
    <rPh sb="14" eb="15">
      <t>トウ</t>
    </rPh>
    <phoneticPr fontId="5"/>
  </si>
  <si>
    <t>例)2025/4/1、R7/4/1</t>
    <phoneticPr fontId="5"/>
  </si>
  <si>
    <t>例)2025/4/1</t>
    <phoneticPr fontId="5"/>
  </si>
  <si>
    <t>※会社全体の人数を入力してください。</t>
    <phoneticPr fontId="5"/>
  </si>
  <si>
    <t>千円</t>
  </si>
  <si>
    <t>※財務諸表の貸借対照表における、純資産の部を入力してください。（千円単位）</t>
  </si>
  <si>
    <t>物品の製造・販売</t>
    <phoneticPr fontId="5"/>
  </si>
  <si>
    <t>101 衣服・その他繊維製品類</t>
  </si>
  <si>
    <t>102 ゴム・皮革・プラスチック製品類</t>
  </si>
  <si>
    <t>103 窯業・土石製品類</t>
  </si>
  <si>
    <t>104 非鉄金属・金属製品類</t>
  </si>
  <si>
    <t>105 フォーム印刷</t>
  </si>
  <si>
    <t>106 その他印刷類</t>
  </si>
  <si>
    <t>107 図書類</t>
  </si>
  <si>
    <t>108 電子出版物類</t>
  </si>
  <si>
    <t>109 紙・紙加工品類</t>
  </si>
  <si>
    <t>110 車両類</t>
  </si>
  <si>
    <t>111 その他輸送・搬送機械器具類</t>
  </si>
  <si>
    <t>112 船舶類</t>
  </si>
  <si>
    <t>113 燃料類</t>
  </si>
  <si>
    <t>114 家具・什器類</t>
  </si>
  <si>
    <t>115 一般・産業用機器類</t>
  </si>
  <si>
    <t>116 電気・通信用機器類</t>
  </si>
  <si>
    <t>117 電子計算機類</t>
  </si>
  <si>
    <t>118 精密機器類</t>
  </si>
  <si>
    <t>119 医療用機器類</t>
  </si>
  <si>
    <t>120 事務用機器類</t>
  </si>
  <si>
    <t>121 その他機器類</t>
  </si>
  <si>
    <t>122 医薬品・医療用品類</t>
  </si>
  <si>
    <t>123 事務用品類</t>
  </si>
  <si>
    <t>124 土木・建設・建築材料</t>
  </si>
  <si>
    <t>125 警察用装備品類</t>
  </si>
  <si>
    <t>126 その他</t>
  </si>
  <si>
    <t>301 立木竹</t>
  </si>
  <si>
    <t>302 その他</t>
  </si>
  <si>
    <t>401 建物環境衛生</t>
  </si>
  <si>
    <t>402 建物清掃</t>
  </si>
  <si>
    <t>403 建物警備・機械警備</t>
  </si>
  <si>
    <t>404 その他建物の維持管理</t>
  </si>
  <si>
    <t>405 自家用電気工作物保安管理</t>
  </si>
  <si>
    <t>406 昇降機</t>
  </si>
  <si>
    <t>407 自動ドア</t>
  </si>
  <si>
    <t>408 消防・防災設備</t>
  </si>
  <si>
    <t>409 空調設備</t>
  </si>
  <si>
    <t>410 通信設備</t>
  </si>
  <si>
    <t>411 電気設備</t>
  </si>
  <si>
    <t>412 事務用機器</t>
  </si>
  <si>
    <t>413 車両修理・点検</t>
  </si>
  <si>
    <t>414 遊具</t>
  </si>
  <si>
    <t>415 計量器検査</t>
  </si>
  <si>
    <t>416 量水器取替</t>
  </si>
  <si>
    <t>417 その他建物設備等の維持管理</t>
  </si>
  <si>
    <t>418 公園・緑地等管理</t>
  </si>
  <si>
    <t>419 樹木管理</t>
  </si>
  <si>
    <t>420 道路・側溝・上下水道管維持管理</t>
  </si>
  <si>
    <t>421 その他屋外施設の維持管理</t>
  </si>
  <si>
    <t>422 水質検査</t>
  </si>
  <si>
    <t>423 漏水調査</t>
  </si>
  <si>
    <t>424 食品検査・衛生検査</t>
  </si>
  <si>
    <t>425 埋蔵文化財発掘調査等</t>
  </si>
  <si>
    <t>426 住民意識調査</t>
  </si>
  <si>
    <t>427 福祉関連調査</t>
  </si>
  <si>
    <t>428 市場調査</t>
  </si>
  <si>
    <t>429 その他調査</t>
  </si>
  <si>
    <t>430 計画策定</t>
  </si>
  <si>
    <t>431 ハードウェア保守点検</t>
  </si>
  <si>
    <t>432 システム・ソフト開発・保守運用、導入コンサル</t>
  </si>
  <si>
    <t>433 ネットワーク構築・保守運用</t>
  </si>
  <si>
    <t>434 セキュリティ関連</t>
  </si>
  <si>
    <t>435 データ処理</t>
  </si>
  <si>
    <t>436 ホームページ作成</t>
  </si>
  <si>
    <t>437 その他情報処理関連サービス</t>
  </si>
  <si>
    <t>438 旅客運送</t>
  </si>
  <si>
    <t>439 貨物運送</t>
  </si>
  <si>
    <t>440 引越・事務所移転等運搬</t>
  </si>
  <si>
    <t>441 その他運送</t>
  </si>
  <si>
    <t>442 ICT支援員</t>
  </si>
  <si>
    <t>443 外国語指導助手（ALT）</t>
  </si>
  <si>
    <t>444 その他人材派遣</t>
  </si>
  <si>
    <t>445 イベント企画・運営</t>
  </si>
  <si>
    <t>446 会場設営</t>
  </si>
  <si>
    <t>447 看板・サイン</t>
  </si>
  <si>
    <t>448 動画制作</t>
  </si>
  <si>
    <t>449 デザイン</t>
  </si>
  <si>
    <t>450 その他企画</t>
  </si>
  <si>
    <t>451 産業廃棄物運搬</t>
  </si>
  <si>
    <t>452 産業廃棄物処理</t>
  </si>
  <si>
    <t>453 人的警備・イベント警備</t>
  </si>
  <si>
    <t>454 集団検診</t>
  </si>
  <si>
    <t>455 レセプト点検</t>
  </si>
  <si>
    <t>456 給食調理</t>
  </si>
  <si>
    <t>457 ピアノ調律・楽器修理</t>
  </si>
  <si>
    <t>458 会議録・議事録作成</t>
  </si>
  <si>
    <t>459 交通安全事業（区画線設置等）</t>
  </si>
  <si>
    <t>460 ふるさと納税関連業務</t>
  </si>
  <si>
    <t>461 介護予防事業・保健指導事業</t>
  </si>
  <si>
    <t>462 配食サービス</t>
  </si>
  <si>
    <t>463 封入・封緘</t>
  </si>
  <si>
    <t>464 リース</t>
  </si>
  <si>
    <t>465 その他</t>
  </si>
  <si>
    <r>
      <t xml:space="preserve">リース </t>
    </r>
    <r>
      <rPr>
        <sz val="11"/>
        <color rgb="FFFF0000"/>
        <rFont val="ＭＳ ゴシック"/>
        <family val="3"/>
        <charset val="128"/>
      </rPr>
      <t>*1</t>
    </r>
    <phoneticPr fontId="3"/>
  </si>
  <si>
    <t>*1「役職員等」は「合計」の内数です。</t>
    <rPh sb="5" eb="6">
      <t>イン</t>
    </rPh>
    <rPh sb="6" eb="7">
      <t>トウ</t>
    </rPh>
    <rPh sb="10" eb="12">
      <t>ゴウケイ</t>
    </rPh>
    <phoneticPr fontId="5"/>
  </si>
  <si>
    <t>7.0.1</t>
  </si>
  <si>
    <t>Ver.7.0.1</t>
    <phoneticPr fontId="5"/>
  </si>
  <si>
    <t>Ver.8.0.1</t>
    <phoneticPr fontId="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</si>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</sst>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 numFmtId="185" formatCode="#,##0.0;[Red]\-#,##0.0"/>
    <numFmt numFmtId="186" formatCode="#"/>
  </numFmts>
  <fonts count="28"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sz val="12"/>
      <color theme="1"/>
      <name val="ＭＳ ゴシック"/>
      <family val="3"/>
      <charset val="128"/>
    </font>
    <font>
      <sz val="11"/>
      <name val="ＭＳ ゴシック"/>
      <family val="3"/>
      <charset val="128"/>
    </font>
    <font>
      <sz val="9"/>
      <name val="ＭＳ ゴシック"/>
      <family val="3"/>
      <charset val="128"/>
    </font>
    <font>
      <b/>
      <sz val="16"/>
      <name val="ＭＳ ゴシック"/>
      <family val="3"/>
      <charset val="128"/>
    </font>
    <font>
      <sz val="10"/>
      <color theme="1" tint="4.9989318521683403E-2"/>
      <name val="ＭＳ ゴシック"/>
      <family val="3"/>
      <charset val="128"/>
    </font>
    <font>
      <sz val="10"/>
      <name val="ＭＳ ゴシック"/>
      <family val="3"/>
      <charset val="128"/>
    </font>
    <font>
      <sz val="10"/>
      <color theme="1"/>
      <name val="ＭＳ ゴシック"/>
      <family val="3"/>
      <charset val="128"/>
    </font>
    <font>
      <sz val="6"/>
      <name val="ＭＳ Ｐゴシック"/>
      <family val="3"/>
      <charset val="128"/>
      <scheme val="minor"/>
    </font>
    <font>
      <b/>
      <sz val="10"/>
      <name val="ＭＳ ゴシック"/>
      <family val="3"/>
      <charset val="128"/>
    </font>
    <font>
      <b/>
      <sz val="11"/>
      <name val="ＭＳ ゴシック"/>
      <family val="3"/>
      <charset val="128"/>
    </font>
    <font>
      <sz val="10"/>
      <color rgb="FF0D0D0D"/>
      <name val="ＭＳ ゴシック"/>
      <family val="3"/>
      <charset val="128"/>
    </font>
  </fonts>
  <fills count="7">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BFBFBF"/>
        <bgColor indexed="64"/>
      </patternFill>
    </fill>
  </fills>
  <borders count="72">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style="hair">
        <color auto="1"/>
      </bottom>
      <diagonal/>
    </border>
    <border>
      <left style="hair">
        <color indexed="64"/>
      </left>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top/>
      <bottom style="hair">
        <color indexed="64"/>
      </bottom>
      <diagonal/>
    </border>
    <border>
      <left style="hair">
        <color auto="1"/>
      </left>
      <right style="hair">
        <color auto="1"/>
      </right>
      <top/>
      <bottom style="hair">
        <color auto="1"/>
      </bottom>
      <diagonal/>
    </border>
    <border>
      <left style="hair">
        <color indexed="64"/>
      </left>
      <right/>
      <top style="thin">
        <color indexed="64"/>
      </top>
      <bottom/>
      <diagonal/>
    </border>
    <border>
      <left style="hair">
        <color indexed="64"/>
      </left>
      <right/>
      <top/>
      <bottom style="hair">
        <color indexed="64"/>
      </bottom>
      <diagonal/>
    </border>
    <border>
      <left style="hair">
        <color auto="1"/>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auto="1"/>
      </left>
      <right style="thin">
        <color indexed="64"/>
      </right>
      <top style="thin">
        <color auto="1"/>
      </top>
      <bottom/>
      <diagonal/>
    </border>
    <border>
      <left style="thin">
        <color indexed="64"/>
      </left>
      <right style="hair">
        <color auto="1"/>
      </right>
      <top style="thin">
        <color indexed="64"/>
      </top>
      <bottom/>
      <diagonal/>
    </border>
    <border>
      <left style="thin">
        <color indexed="64"/>
      </left>
      <right style="hair">
        <color auto="1"/>
      </right>
      <top/>
      <bottom/>
      <diagonal/>
    </border>
    <border>
      <left style="thin">
        <color indexed="64"/>
      </left>
      <right style="hair">
        <color auto="1"/>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auto="1"/>
      </top>
      <bottom style="hair">
        <color indexed="64"/>
      </bottom>
      <diagonal/>
    </border>
    <border>
      <left/>
      <right style="hair">
        <color auto="1"/>
      </right>
      <top style="thin">
        <color auto="1"/>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hair">
        <color indexed="64"/>
      </top>
      <bottom/>
      <diagonal/>
    </border>
    <border>
      <left style="thin">
        <color indexed="64"/>
      </left>
      <right style="thin">
        <color indexed="64"/>
      </right>
      <top/>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auto="1"/>
      </left>
      <right style="hair">
        <color auto="1"/>
      </right>
      <top style="thin">
        <color auto="1"/>
      </top>
      <bottom style="thin">
        <color auto="1"/>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19">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476">
    <xf numFmtId="0" fontId="0" fillId="0" borderId="0" xfId="0">
      <alignment vertical="center"/>
    </xf>
    <xf numFmtId="49" fontId="18" fillId="2" borderId="15" xfId="0" applyNumberFormat="1" applyFont="1" applyFill="1" applyBorder="1" applyAlignment="1" applyProtection="1">
      <alignment horizontal="left" vertical="center"/>
      <protection locked="0"/>
    </xf>
    <xf numFmtId="49" fontId="18" fillId="2" borderId="6" xfId="0" applyNumberFormat="1" applyFont="1" applyFill="1" applyBorder="1" applyAlignment="1" applyProtection="1">
      <alignment horizontal="left" vertical="center"/>
      <protection locked="0"/>
    </xf>
    <xf numFmtId="49" fontId="18" fillId="2" borderId="9" xfId="0" applyNumberFormat="1" applyFont="1" applyFill="1" applyBorder="1" applyAlignment="1" applyProtection="1">
      <alignment horizontal="left" vertical="center"/>
      <protection locked="0"/>
    </xf>
    <xf numFmtId="49" fontId="18" fillId="2" borderId="28" xfId="0" applyNumberFormat="1" applyFont="1" applyFill="1" applyBorder="1" applyAlignment="1" applyProtection="1">
      <alignment horizontal="left" vertical="center"/>
      <protection locked="0"/>
    </xf>
    <xf numFmtId="49" fontId="18" fillId="2" borderId="29" xfId="0" applyNumberFormat="1" applyFont="1" applyFill="1" applyBorder="1" applyAlignment="1" applyProtection="1">
      <alignment horizontal="left" vertical="center"/>
      <protection locked="0"/>
    </xf>
    <xf numFmtId="49" fontId="18" fillId="2" borderId="25" xfId="2" applyNumberFormat="1" applyFont="1" applyFill="1" applyBorder="1" applyAlignment="1" applyProtection="1">
      <alignment horizontal="center" vertical="center"/>
      <protection locked="0"/>
    </xf>
    <xf numFmtId="49" fontId="18" fillId="2" borderId="11" xfId="2" applyNumberFormat="1" applyFont="1" applyFill="1" applyBorder="1" applyAlignment="1" applyProtection="1">
      <alignment horizontal="center" vertical="center"/>
      <protection locked="0"/>
    </xf>
    <xf numFmtId="49" fontId="18" fillId="2" borderId="26" xfId="2" applyNumberFormat="1" applyFont="1" applyFill="1" applyBorder="1" applyAlignment="1" applyProtection="1">
      <alignment horizontal="center" vertical="center"/>
      <protection locked="0"/>
    </xf>
    <xf numFmtId="49" fontId="18" fillId="2" borderId="52" xfId="2" applyNumberFormat="1" applyFont="1" applyFill="1" applyBorder="1" applyAlignment="1" applyProtection="1">
      <alignment horizontal="left" vertical="center"/>
      <protection locked="0"/>
    </xf>
    <xf numFmtId="49" fontId="18" fillId="2" borderId="22" xfId="2" applyNumberFormat="1" applyFont="1" applyFill="1" applyBorder="1" applyAlignment="1" applyProtection="1">
      <alignment horizontal="left" vertical="center"/>
      <protection locked="0"/>
    </xf>
    <xf numFmtId="49" fontId="18" fillId="2" borderId="21" xfId="2" applyNumberFormat="1" applyFont="1" applyFill="1" applyBorder="1" applyAlignment="1" applyProtection="1">
      <alignment horizontal="left" vertical="center"/>
      <protection locked="0"/>
    </xf>
    <xf numFmtId="49" fontId="18" fillId="2" borderId="41" xfId="0" applyNumberFormat="1" applyFont="1" applyFill="1" applyBorder="1" applyAlignment="1" applyProtection="1">
      <alignment horizontal="left" vertical="center"/>
      <protection locked="0"/>
    </xf>
    <xf numFmtId="49" fontId="18" fillId="2" borderId="14" xfId="0" applyNumberFormat="1" applyFont="1" applyFill="1" applyBorder="1" applyAlignment="1" applyProtection="1">
      <alignment horizontal="left" vertical="center"/>
      <protection locked="0"/>
    </xf>
    <xf numFmtId="14" fontId="18" fillId="2" borderId="41" xfId="0" applyNumberFormat="1" applyFont="1" applyFill="1" applyBorder="1" applyAlignment="1" applyProtection="1">
      <alignment horizontal="left" vertical="center"/>
      <protection locked="0"/>
    </xf>
    <xf numFmtId="49" fontId="18" fillId="2" borderId="41" xfId="0" applyNumberFormat="1" applyFont="1" applyFill="1" applyBorder="1" applyAlignment="1" applyProtection="1">
      <alignment horizontal="left" vertical="center" shrinkToFit="1"/>
      <protection locked="0"/>
    </xf>
    <xf numFmtId="14" fontId="18" fillId="2" borderId="28" xfId="0" applyNumberFormat="1" applyFont="1" applyFill="1" applyBorder="1" applyAlignment="1" applyProtection="1">
      <alignment horizontal="left" vertical="center"/>
      <protection locked="0"/>
    </xf>
    <xf numFmtId="49" fontId="18" fillId="2" borderId="28" xfId="0" applyNumberFormat="1" applyFont="1" applyFill="1" applyBorder="1" applyAlignment="1" applyProtection="1">
      <alignment horizontal="left" vertical="center" shrinkToFit="1"/>
      <protection locked="0"/>
    </xf>
    <xf numFmtId="14" fontId="18" fillId="2" borderId="29" xfId="0" applyNumberFormat="1" applyFont="1" applyFill="1" applyBorder="1" applyAlignment="1" applyProtection="1">
      <alignment horizontal="left" vertical="center"/>
      <protection locked="0"/>
    </xf>
    <xf numFmtId="49" fontId="18" fillId="2" borderId="29" xfId="0" applyNumberFormat="1" applyFont="1" applyFill="1" applyBorder="1" applyAlignment="1" applyProtection="1">
      <alignment horizontal="left" vertical="center" shrinkToFit="1"/>
      <protection locked="0"/>
    </xf>
    <xf numFmtId="14" fontId="18" fillId="2" borderId="53" xfId="2" applyNumberFormat="1" applyFont="1" applyFill="1" applyBorder="1" applyAlignment="1" applyProtection="1">
      <alignment horizontal="left" vertical="center"/>
      <protection locked="0"/>
    </xf>
    <xf numFmtId="14" fontId="18" fillId="2" borderId="54" xfId="2" applyNumberFormat="1" applyFont="1" applyFill="1" applyBorder="1" applyAlignment="1" applyProtection="1">
      <alignment horizontal="left" vertical="center"/>
      <protection locked="0"/>
    </xf>
    <xf numFmtId="14" fontId="18" fillId="2" borderId="55" xfId="2" applyNumberFormat="1" applyFont="1" applyFill="1" applyBorder="1" applyAlignment="1" applyProtection="1">
      <alignment horizontal="left" vertical="center"/>
      <protection locked="0"/>
    </xf>
    <xf numFmtId="14" fontId="18" fillId="2" borderId="47" xfId="2" applyNumberFormat="1" applyFont="1" applyFill="1" applyBorder="1" applyAlignment="1" applyProtection="1">
      <alignment horizontal="left" vertical="center"/>
      <protection locked="0"/>
    </xf>
    <xf numFmtId="14" fontId="18" fillId="2" borderId="3" xfId="2" applyNumberFormat="1" applyFont="1" applyFill="1" applyBorder="1" applyAlignment="1" applyProtection="1">
      <alignment horizontal="left" vertical="center"/>
      <protection locked="0"/>
    </xf>
    <xf numFmtId="14" fontId="18" fillId="2" borderId="48" xfId="2" applyNumberFormat="1" applyFont="1" applyFill="1" applyBorder="1" applyAlignment="1" applyProtection="1">
      <alignment horizontal="left" vertical="center"/>
      <protection locked="0"/>
    </xf>
    <xf numFmtId="14" fontId="18" fillId="2" borderId="5" xfId="2" applyNumberFormat="1" applyFont="1" applyFill="1" applyBorder="1" applyAlignment="1" applyProtection="1">
      <alignment horizontal="left" vertical="center"/>
      <protection locked="0"/>
    </xf>
    <xf numFmtId="14" fontId="18" fillId="2" borderId="6" xfId="2" applyNumberFormat="1" applyFont="1" applyFill="1" applyBorder="1" applyAlignment="1" applyProtection="1">
      <alignment horizontal="left" vertical="center"/>
      <protection locked="0"/>
    </xf>
    <xf numFmtId="14" fontId="18" fillId="2" borderId="49" xfId="2" applyNumberFormat="1" applyFont="1" applyFill="1" applyBorder="1" applyAlignment="1" applyProtection="1">
      <alignment horizontal="left" vertical="center"/>
      <protection locked="0"/>
    </xf>
    <xf numFmtId="14" fontId="18" fillId="2" borderId="8" xfId="2" applyNumberFormat="1" applyFont="1" applyFill="1" applyBorder="1" applyAlignment="1" applyProtection="1">
      <alignment horizontal="left" vertical="center"/>
      <protection locked="0"/>
    </xf>
    <xf numFmtId="14" fontId="18" fillId="2" borderId="9" xfId="2" applyNumberFormat="1" applyFont="1" applyFill="1" applyBorder="1" applyAlignment="1" applyProtection="1">
      <alignment horizontal="left" vertical="center"/>
      <protection locked="0"/>
    </xf>
    <xf numFmtId="14" fontId="18" fillId="2" borderId="50" xfId="2" applyNumberFormat="1" applyFont="1" applyFill="1" applyBorder="1" applyAlignment="1" applyProtection="1">
      <alignment horizontal="left" vertical="center"/>
      <protection locked="0"/>
    </xf>
    <xf numFmtId="38" fontId="18" fillId="2" borderId="4" xfId="18" applyFont="1" applyFill="1" applyBorder="1" applyAlignment="1" applyProtection="1">
      <alignment horizontal="right" vertical="center"/>
      <protection locked="0"/>
    </xf>
    <xf numFmtId="38" fontId="18" fillId="2" borderId="7" xfId="18" applyFont="1" applyFill="1" applyBorder="1" applyAlignment="1" applyProtection="1">
      <alignment horizontal="right" vertical="center"/>
      <protection locked="0"/>
    </xf>
    <xf numFmtId="38" fontId="18" fillId="2" borderId="10" xfId="18" applyFont="1" applyFill="1" applyBorder="1" applyAlignment="1" applyProtection="1">
      <alignment horizontal="right" vertical="center"/>
      <protection locked="0"/>
    </xf>
    <xf numFmtId="49" fontId="18" fillId="2" borderId="8" xfId="0" applyNumberFormat="1" applyFont="1" applyFill="1" applyBorder="1" applyAlignment="1" applyProtection="1">
      <alignment horizontal="left" vertical="center"/>
      <protection locked="0"/>
    </xf>
    <xf numFmtId="49" fontId="18" fillId="2" borderId="50" xfId="0" applyNumberFormat="1" applyFont="1" applyFill="1" applyBorder="1" applyAlignment="1" applyProtection="1">
      <alignment horizontal="left" vertical="center"/>
      <protection locked="0"/>
    </xf>
    <xf numFmtId="49" fontId="18" fillId="2" borderId="47" xfId="0" applyNumberFormat="1" applyFont="1" applyFill="1" applyBorder="1" applyAlignment="1" applyProtection="1">
      <alignment horizontal="left" vertical="center"/>
      <protection locked="0"/>
    </xf>
    <xf numFmtId="49" fontId="18" fillId="2" borderId="48" xfId="0" applyNumberFormat="1" applyFont="1" applyFill="1" applyBorder="1" applyAlignment="1" applyProtection="1">
      <alignment horizontal="left" vertical="center"/>
      <protection locked="0"/>
    </xf>
    <xf numFmtId="49" fontId="18" fillId="2" borderId="5" xfId="0" applyNumberFormat="1" applyFont="1" applyFill="1" applyBorder="1" applyAlignment="1" applyProtection="1">
      <alignment horizontal="left" vertical="center"/>
      <protection locked="0"/>
    </xf>
    <xf numFmtId="49" fontId="18" fillId="2" borderId="49" xfId="0" applyNumberFormat="1" applyFont="1" applyFill="1" applyBorder="1" applyAlignment="1" applyProtection="1">
      <alignment horizontal="left" vertical="center"/>
      <protection locked="0"/>
    </xf>
    <xf numFmtId="0" fontId="18" fillId="2" borderId="3" xfId="0" applyFont="1" applyFill="1" applyBorder="1" applyAlignment="1" applyProtection="1">
      <alignment horizontal="left" vertical="center"/>
      <protection locked="0"/>
    </xf>
    <xf numFmtId="0" fontId="18" fillId="2" borderId="4" xfId="0" applyFont="1" applyFill="1" applyBorder="1" applyAlignment="1" applyProtection="1">
      <alignment horizontal="left" vertical="center"/>
      <protection locked="0"/>
    </xf>
    <xf numFmtId="0" fontId="18" fillId="2" borderId="9" xfId="0" applyFont="1" applyFill="1" applyBorder="1" applyAlignment="1" applyProtection="1">
      <alignment horizontal="left" vertical="center"/>
      <protection locked="0"/>
    </xf>
    <xf numFmtId="0" fontId="18" fillId="2" borderId="10" xfId="0" applyFont="1" applyFill="1" applyBorder="1" applyAlignment="1" applyProtection="1">
      <alignment horizontal="left" vertical="center"/>
      <protection locked="0"/>
    </xf>
    <xf numFmtId="0" fontId="18" fillId="2" borderId="6" xfId="0" applyFont="1" applyFill="1" applyBorder="1" applyAlignment="1" applyProtection="1">
      <alignment horizontal="left" vertical="center"/>
      <protection locked="0"/>
    </xf>
    <xf numFmtId="0" fontId="18" fillId="2" borderId="7" xfId="0" applyFont="1" applyFill="1" applyBorder="1" applyAlignment="1" applyProtection="1">
      <alignment horizontal="left" vertical="center"/>
      <protection locked="0"/>
    </xf>
    <xf numFmtId="49" fontId="18" fillId="2" borderId="3" xfId="0" applyNumberFormat="1" applyFont="1" applyFill="1" applyBorder="1" applyAlignment="1" applyProtection="1">
      <alignment horizontal="left" vertical="center"/>
      <protection locked="0"/>
    </xf>
    <xf numFmtId="49" fontId="18" fillId="2" borderId="4" xfId="0" applyNumberFormat="1" applyFont="1" applyFill="1" applyBorder="1" applyAlignment="1" applyProtection="1">
      <alignment horizontal="left" vertical="center"/>
      <protection locked="0"/>
    </xf>
    <xf numFmtId="49" fontId="18" fillId="2" borderId="6" xfId="0" applyNumberFormat="1" applyFont="1" applyFill="1" applyBorder="1" applyAlignment="1" applyProtection="1">
      <alignment horizontal="left" vertical="center"/>
      <protection locked="0"/>
    </xf>
    <xf numFmtId="49" fontId="18" fillId="2" borderId="7" xfId="0" applyNumberFormat="1" applyFont="1" applyFill="1" applyBorder="1" applyAlignment="1" applyProtection="1">
      <alignment horizontal="left" vertical="center"/>
      <protection locked="0"/>
    </xf>
    <xf numFmtId="49" fontId="18" fillId="2" borderId="5" xfId="12" applyNumberFormat="1" applyFont="1" applyFill="1" applyBorder="1" applyAlignment="1" applyProtection="1">
      <alignment horizontal="center" vertical="center"/>
      <protection locked="0"/>
    </xf>
    <xf numFmtId="49" fontId="18" fillId="2" borderId="49" xfId="12" applyNumberFormat="1" applyFont="1" applyFill="1" applyBorder="1" applyAlignment="1" applyProtection="1">
      <alignment horizontal="center" vertical="center"/>
      <protection locked="0"/>
    </xf>
    <xf numFmtId="49" fontId="18" fillId="2" borderId="8" xfId="12" applyNumberFormat="1" applyFont="1" applyFill="1" applyBorder="1" applyAlignment="1" applyProtection="1">
      <alignment horizontal="center" vertical="center"/>
      <protection locked="0"/>
    </xf>
    <xf numFmtId="49" fontId="18" fillId="2" borderId="50" xfId="12" applyNumberFormat="1" applyFont="1" applyFill="1" applyBorder="1" applyAlignment="1" applyProtection="1">
      <alignment horizontal="center" vertical="center"/>
      <protection locked="0"/>
    </xf>
    <xf numFmtId="49" fontId="18" fillId="2" borderId="56" xfId="12" applyNumberFormat="1" applyFont="1" applyFill="1" applyBorder="1" applyAlignment="1" applyProtection="1">
      <alignment horizontal="left" vertical="center"/>
      <protection locked="0"/>
    </xf>
    <xf numFmtId="49" fontId="18" fillId="2" borderId="12" xfId="12" applyNumberFormat="1" applyFont="1" applyFill="1" applyBorder="1" applyAlignment="1" applyProtection="1">
      <alignment horizontal="left" vertical="center"/>
      <protection locked="0"/>
    </xf>
    <xf numFmtId="49" fontId="18" fillId="2" borderId="13" xfId="12" applyNumberFormat="1" applyFont="1" applyFill="1" applyBorder="1" applyAlignment="1" applyProtection="1">
      <alignment horizontal="left" vertical="center"/>
      <protection locked="0"/>
    </xf>
    <xf numFmtId="49" fontId="18" fillId="2" borderId="47" xfId="12" applyNumberFormat="1" applyFont="1" applyFill="1" applyBorder="1" applyAlignment="1" applyProtection="1">
      <alignment horizontal="center" vertical="center"/>
      <protection locked="0"/>
    </xf>
    <xf numFmtId="49" fontId="18" fillId="2" borderId="48" xfId="12" applyNumberFormat="1" applyFont="1" applyFill="1" applyBorder="1" applyAlignment="1" applyProtection="1">
      <alignment horizontal="center" vertical="center"/>
      <protection locked="0"/>
    </xf>
    <xf numFmtId="38" fontId="18" fillId="2" borderId="11" xfId="1" applyNumberFormat="1" applyFont="1" applyFill="1" applyBorder="1" applyAlignment="1" applyProtection="1">
      <alignment horizontal="right" vertical="center"/>
      <protection locked="0"/>
    </xf>
    <xf numFmtId="38" fontId="18" fillId="2" borderId="6" xfId="1" applyNumberFormat="1" applyFont="1" applyFill="1" applyBorder="1" applyAlignment="1" applyProtection="1">
      <alignment horizontal="right" vertical="center"/>
      <protection locked="0"/>
    </xf>
    <xf numFmtId="38" fontId="18" fillId="2" borderId="7" xfId="1" applyNumberFormat="1" applyFont="1" applyFill="1" applyBorder="1" applyAlignment="1" applyProtection="1">
      <alignment horizontal="right" vertical="center"/>
      <protection locked="0"/>
    </xf>
    <xf numFmtId="38" fontId="18" fillId="2" borderId="25" xfId="1" applyNumberFormat="1" applyFont="1" applyFill="1" applyBorder="1" applyAlignment="1" applyProtection="1">
      <alignment horizontal="right" vertical="center"/>
      <protection locked="0"/>
    </xf>
    <xf numFmtId="38" fontId="18" fillId="2" borderId="3" xfId="1" applyNumberFormat="1" applyFont="1" applyFill="1" applyBorder="1" applyAlignment="1" applyProtection="1">
      <alignment horizontal="right" vertical="center"/>
      <protection locked="0"/>
    </xf>
    <xf numFmtId="38" fontId="18" fillId="2" borderId="48" xfId="1" applyNumberFormat="1" applyFont="1" applyFill="1" applyBorder="1" applyAlignment="1" applyProtection="1">
      <alignment horizontal="right" vertical="center"/>
      <protection locked="0"/>
    </xf>
    <xf numFmtId="38" fontId="18" fillId="2" borderId="47" xfId="1" applyNumberFormat="1" applyFont="1" applyFill="1" applyBorder="1" applyAlignment="1" applyProtection="1">
      <alignment horizontal="right" vertical="center"/>
      <protection locked="0"/>
    </xf>
    <xf numFmtId="38" fontId="18" fillId="2" borderId="4" xfId="1" applyNumberFormat="1" applyFont="1" applyFill="1" applyBorder="1" applyAlignment="1" applyProtection="1">
      <alignment horizontal="right" vertical="center"/>
      <protection locked="0"/>
    </xf>
    <xf numFmtId="38" fontId="18" fillId="2" borderId="26" xfId="1" applyNumberFormat="1" applyFont="1" applyFill="1" applyBorder="1" applyAlignment="1" applyProtection="1">
      <alignment horizontal="right" vertical="center"/>
      <protection locked="0"/>
    </xf>
    <xf numFmtId="38" fontId="18" fillId="2" borderId="9" xfId="1" applyNumberFormat="1" applyFont="1" applyFill="1" applyBorder="1" applyAlignment="1" applyProtection="1">
      <alignment horizontal="right" vertical="center"/>
      <protection locked="0"/>
    </xf>
    <xf numFmtId="38" fontId="18" fillId="2" borderId="50" xfId="1" applyNumberFormat="1" applyFont="1" applyFill="1" applyBorder="1" applyAlignment="1" applyProtection="1">
      <alignment horizontal="right" vertical="center"/>
      <protection locked="0"/>
    </xf>
    <xf numFmtId="38" fontId="18" fillId="2" borderId="8" xfId="1" applyNumberFormat="1" applyFont="1" applyFill="1" applyBorder="1" applyAlignment="1" applyProtection="1">
      <alignment horizontal="right" vertical="center"/>
      <protection locked="0"/>
    </xf>
    <xf numFmtId="38" fontId="18" fillId="2" borderId="10" xfId="1" applyNumberFormat="1" applyFont="1" applyFill="1" applyBorder="1" applyAlignment="1" applyProtection="1">
      <alignment horizontal="right" vertical="center"/>
      <protection locked="0"/>
    </xf>
    <xf numFmtId="49" fontId="18" fillId="2" borderId="0" xfId="0" applyNumberFormat="1" applyFont="1" applyFill="1" applyAlignment="1" applyProtection="1">
      <alignment horizontal="left" vertical="center"/>
      <protection locked="0"/>
    </xf>
    <xf numFmtId="184" fontId="18" fillId="2" borderId="0" xfId="0" applyNumberFormat="1" applyFont="1" applyFill="1" applyAlignment="1" applyProtection="1">
      <alignment horizontal="left" vertical="center"/>
      <protection locked="0"/>
    </xf>
    <xf numFmtId="181" fontId="18" fillId="2" borderId="0" xfId="0" applyNumberFormat="1" applyFont="1" applyFill="1" applyAlignment="1" applyProtection="1">
      <alignment horizontal="left" vertical="center"/>
      <protection locked="0"/>
    </xf>
    <xf numFmtId="49" fontId="18" fillId="2" borderId="0" xfId="0" applyNumberFormat="1" applyFont="1" applyFill="1" applyAlignment="1" applyProtection="1">
      <alignment horizontal="left" vertical="center" shrinkToFit="1"/>
      <protection locked="0"/>
    </xf>
    <xf numFmtId="38" fontId="18" fillId="2" borderId="0" xfId="0" applyNumberFormat="1" applyFont="1" applyFill="1" applyAlignment="1" applyProtection="1">
      <alignment horizontal="right" vertical="center"/>
      <protection locked="0"/>
    </xf>
    <xf numFmtId="182" fontId="18" fillId="2" borderId="0" xfId="0" applyNumberFormat="1" applyFont="1" applyFill="1" applyAlignment="1" applyProtection="1">
      <alignment horizontal="right" vertical="center"/>
      <protection locked="0"/>
    </xf>
    <xf numFmtId="38" fontId="18" fillId="2" borderId="25" xfId="0" applyNumberFormat="1" applyFont="1" applyFill="1" applyBorder="1" applyAlignment="1" applyProtection="1">
      <alignment horizontal="right" vertical="center"/>
      <protection locked="0"/>
    </xf>
    <xf numFmtId="0" fontId="18" fillId="2" borderId="3" xfId="0" applyFont="1" applyFill="1" applyBorder="1" applyAlignment="1" applyProtection="1">
      <alignment horizontal="right" vertical="center"/>
      <protection locked="0"/>
    </xf>
    <xf numFmtId="0" fontId="18" fillId="2" borderId="4" xfId="0" applyFont="1" applyFill="1" applyBorder="1" applyAlignment="1" applyProtection="1">
      <alignment horizontal="right" vertical="center"/>
      <protection locked="0"/>
    </xf>
    <xf numFmtId="38" fontId="18" fillId="2" borderId="5" xfId="2" applyNumberFormat="1" applyFont="1" applyFill="1" applyBorder="1" applyAlignment="1" applyProtection="1">
      <alignment horizontal="right" vertical="center"/>
      <protection locked="0"/>
    </xf>
    <xf numFmtId="38" fontId="18" fillId="2" borderId="49" xfId="2" applyNumberFormat="1" applyFont="1" applyFill="1" applyBorder="1" applyAlignment="1" applyProtection="1">
      <alignment horizontal="right" vertical="center"/>
      <protection locked="0"/>
    </xf>
    <xf numFmtId="49" fontId="18" fillId="2" borderId="37" xfId="12" applyNumberFormat="1" applyFont="1" applyFill="1" applyBorder="1" applyAlignment="1" applyProtection="1">
      <alignment horizontal="left" vertical="center"/>
      <protection locked="0"/>
    </xf>
    <xf numFmtId="49" fontId="18" fillId="2" borderId="34" xfId="12" applyNumberFormat="1" applyFont="1" applyFill="1" applyBorder="1" applyAlignment="1" applyProtection="1">
      <alignment horizontal="left" vertical="center"/>
      <protection locked="0"/>
    </xf>
    <xf numFmtId="49" fontId="18" fillId="2" borderId="40" xfId="12" applyNumberFormat="1" applyFont="1" applyFill="1" applyBorder="1" applyAlignment="1" applyProtection="1">
      <alignment horizontal="left" vertical="center"/>
      <protection locked="0"/>
    </xf>
    <xf numFmtId="14" fontId="18" fillId="2" borderId="0" xfId="0" applyNumberFormat="1" applyFont="1" applyFill="1" applyAlignment="1" applyProtection="1">
      <alignment horizontal="left" vertical="center"/>
      <protection locked="0"/>
    </xf>
    <xf numFmtId="177" fontId="18" fillId="2" borderId="0" xfId="0" applyNumberFormat="1"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49" fontId="18" fillId="2" borderId="9" xfId="0" applyNumberFormat="1" applyFont="1" applyFill="1" applyBorder="1" applyAlignment="1" applyProtection="1">
      <alignment horizontal="left" vertical="center"/>
      <protection locked="0"/>
    </xf>
    <xf numFmtId="49" fontId="18" fillId="2" borderId="10" xfId="0" applyNumberFormat="1" applyFont="1" applyFill="1" applyBorder="1" applyAlignment="1" applyProtection="1">
      <alignment horizontal="left" vertical="center"/>
      <protection locked="0"/>
    </xf>
    <xf numFmtId="38" fontId="18" fillId="2" borderId="69" xfId="0" applyNumberFormat="1" applyFont="1" applyFill="1" applyBorder="1" applyAlignment="1" applyProtection="1">
      <alignment horizontal="right" vertical="center"/>
      <protection locked="0"/>
    </xf>
    <xf numFmtId="0" fontId="18" fillId="2" borderId="70" xfId="0" applyFont="1" applyFill="1" applyBorder="1" applyAlignment="1" applyProtection="1">
      <alignment horizontal="right" vertical="center"/>
      <protection locked="0"/>
    </xf>
    <xf numFmtId="0" fontId="18" fillId="2" borderId="71" xfId="0" applyFont="1" applyFill="1" applyBorder="1" applyAlignment="1" applyProtection="1">
      <alignment horizontal="right" vertical="center"/>
      <protection locked="0"/>
    </xf>
    <xf numFmtId="38" fontId="18" fillId="2" borderId="11" xfId="0" applyNumberFormat="1" applyFont="1" applyFill="1" applyBorder="1" applyAlignment="1" applyProtection="1">
      <alignment horizontal="right" vertical="center"/>
      <protection locked="0"/>
    </xf>
    <xf numFmtId="0" fontId="18" fillId="2" borderId="6" xfId="0" applyFont="1" applyFill="1" applyBorder="1" applyAlignment="1" applyProtection="1">
      <alignment horizontal="right" vertical="center"/>
      <protection locked="0"/>
    </xf>
    <xf numFmtId="0" fontId="18" fillId="2" borderId="7" xfId="0" applyFont="1" applyFill="1" applyBorder="1" applyAlignment="1" applyProtection="1">
      <alignment horizontal="right" vertical="center"/>
      <protection locked="0"/>
    </xf>
    <xf numFmtId="49" fontId="18" fillId="2" borderId="56" xfId="0" applyNumberFormat="1" applyFont="1" applyFill="1" applyBorder="1" applyAlignment="1" applyProtection="1">
      <alignment horizontal="left" vertical="center"/>
      <protection locked="0"/>
    </xf>
    <xf numFmtId="49" fontId="18" fillId="2" borderId="12" xfId="0" applyNumberFormat="1" applyFont="1" applyFill="1" applyBorder="1" applyAlignment="1" applyProtection="1">
      <alignment horizontal="left" vertical="center"/>
      <protection locked="0"/>
    </xf>
    <xf numFmtId="49" fontId="18" fillId="2" borderId="13" xfId="0" applyNumberFormat="1" applyFont="1" applyFill="1" applyBorder="1" applyAlignment="1" applyProtection="1">
      <alignment horizontal="left" vertical="center"/>
      <protection locked="0"/>
    </xf>
    <xf numFmtId="49" fontId="18" fillId="2" borderId="5" xfId="2" applyNumberFormat="1" applyFont="1" applyFill="1" applyBorder="1" applyAlignment="1" applyProtection="1">
      <alignment horizontal="left" vertical="center" wrapText="1"/>
      <protection locked="0"/>
    </xf>
    <xf numFmtId="49" fontId="18" fillId="2" borderId="6" xfId="2" applyNumberFormat="1" applyFont="1" applyFill="1" applyBorder="1" applyAlignment="1" applyProtection="1">
      <alignment horizontal="left" vertical="center" wrapText="1"/>
      <protection locked="0"/>
    </xf>
    <xf numFmtId="49" fontId="18" fillId="2" borderId="49" xfId="2" applyNumberFormat="1" applyFont="1" applyFill="1" applyBorder="1" applyAlignment="1" applyProtection="1">
      <alignment horizontal="left" vertical="center" wrapText="1"/>
      <protection locked="0"/>
    </xf>
    <xf numFmtId="49" fontId="18" fillId="2" borderId="47" xfId="2" applyNumberFormat="1" applyFont="1" applyFill="1" applyBorder="1" applyAlignment="1" applyProtection="1">
      <alignment horizontal="left" vertical="center" wrapText="1"/>
      <protection locked="0"/>
    </xf>
    <xf numFmtId="0" fontId="18" fillId="2" borderId="48" xfId="2" applyFont="1" applyFill="1" applyBorder="1" applyAlignment="1" applyProtection="1">
      <alignment horizontal="left" vertical="center" wrapText="1"/>
      <protection locked="0"/>
    </xf>
    <xf numFmtId="49" fontId="18" fillId="2" borderId="3" xfId="2" applyNumberFormat="1" applyFont="1" applyFill="1" applyBorder="1" applyAlignment="1" applyProtection="1">
      <alignment horizontal="left" vertical="center" wrapText="1"/>
      <protection locked="0"/>
    </xf>
    <xf numFmtId="49" fontId="18" fillId="2" borderId="48" xfId="2" applyNumberFormat="1" applyFont="1" applyFill="1" applyBorder="1" applyAlignment="1" applyProtection="1">
      <alignment horizontal="left" vertical="center" wrapText="1"/>
      <protection locked="0"/>
    </xf>
    <xf numFmtId="38" fontId="18" fillId="2" borderId="47" xfId="2" applyNumberFormat="1" applyFont="1" applyFill="1" applyBorder="1" applyAlignment="1" applyProtection="1">
      <alignment horizontal="right" vertical="center"/>
      <protection locked="0"/>
    </xf>
    <xf numFmtId="38" fontId="18" fillId="2" borderId="48" xfId="2" applyNumberFormat="1" applyFont="1" applyFill="1" applyBorder="1" applyAlignment="1" applyProtection="1">
      <alignment horizontal="right" vertical="center"/>
      <protection locked="0"/>
    </xf>
    <xf numFmtId="49" fontId="18" fillId="2" borderId="8" xfId="2" applyNumberFormat="1" applyFont="1" applyFill="1" applyBorder="1" applyAlignment="1" applyProtection="1">
      <alignment horizontal="left" vertical="center" wrapText="1"/>
      <protection locked="0"/>
    </xf>
    <xf numFmtId="0" fontId="18" fillId="2" borderId="50" xfId="2" applyFont="1" applyFill="1" applyBorder="1" applyAlignment="1" applyProtection="1">
      <alignment horizontal="left" vertical="center" wrapText="1"/>
      <protection locked="0"/>
    </xf>
    <xf numFmtId="49" fontId="18" fillId="2" borderId="9" xfId="2" applyNumberFormat="1" applyFont="1" applyFill="1" applyBorder="1" applyAlignment="1" applyProtection="1">
      <alignment horizontal="left" vertical="center" wrapText="1"/>
      <protection locked="0"/>
    </xf>
    <xf numFmtId="49" fontId="18" fillId="2" borderId="50" xfId="2" applyNumberFormat="1" applyFont="1" applyFill="1" applyBorder="1" applyAlignment="1" applyProtection="1">
      <alignment horizontal="left" vertical="center" wrapText="1"/>
      <protection locked="0"/>
    </xf>
    <xf numFmtId="38" fontId="18" fillId="2" borderId="8" xfId="2" applyNumberFormat="1" applyFont="1" applyFill="1" applyBorder="1" applyAlignment="1" applyProtection="1">
      <alignment horizontal="right" vertical="center"/>
      <protection locked="0"/>
    </xf>
    <xf numFmtId="38" fontId="18" fillId="2" borderId="50" xfId="2" applyNumberFormat="1" applyFont="1" applyFill="1" applyBorder="1" applyAlignment="1" applyProtection="1">
      <alignment horizontal="right" vertical="center"/>
      <protection locked="0"/>
    </xf>
    <xf numFmtId="0" fontId="18" fillId="2" borderId="49" xfId="2" applyFont="1" applyFill="1" applyBorder="1" applyAlignment="1" applyProtection="1">
      <alignment horizontal="left" vertical="center" wrapText="1"/>
      <protection locked="0"/>
    </xf>
    <xf numFmtId="49" fontId="18" fillId="2" borderId="8" xfId="0" applyNumberFormat="1" applyFont="1" applyFill="1" applyBorder="1" applyAlignment="1" applyProtection="1">
      <alignment horizontal="left" vertical="center" shrinkToFit="1"/>
      <protection locked="0"/>
    </xf>
    <xf numFmtId="49" fontId="18" fillId="2" borderId="9" xfId="0" applyNumberFormat="1" applyFont="1" applyFill="1" applyBorder="1" applyAlignment="1" applyProtection="1">
      <alignment horizontal="left" vertical="center" shrinkToFit="1"/>
      <protection locked="0"/>
    </xf>
    <xf numFmtId="49" fontId="18" fillId="2" borderId="50" xfId="0" applyNumberFormat="1" applyFont="1" applyFill="1" applyBorder="1" applyAlignment="1" applyProtection="1">
      <alignment horizontal="left" vertical="center" shrinkToFit="1"/>
      <protection locked="0"/>
    </xf>
    <xf numFmtId="49" fontId="18" fillId="2" borderId="5" xfId="0" applyNumberFormat="1" applyFont="1" applyFill="1" applyBorder="1" applyAlignment="1" applyProtection="1">
      <alignment horizontal="left" vertical="center" shrinkToFit="1"/>
      <protection locked="0"/>
    </xf>
    <xf numFmtId="49" fontId="18" fillId="2" borderId="6" xfId="0" applyNumberFormat="1" applyFont="1" applyFill="1" applyBorder="1" applyAlignment="1" applyProtection="1">
      <alignment horizontal="left" vertical="center" shrinkToFit="1"/>
      <protection locked="0"/>
    </xf>
    <xf numFmtId="49" fontId="18" fillId="2" borderId="49" xfId="0" applyNumberFormat="1" applyFont="1" applyFill="1" applyBorder="1" applyAlignment="1" applyProtection="1">
      <alignment horizontal="left" vertical="center" shrinkToFit="1"/>
      <protection locked="0"/>
    </xf>
    <xf numFmtId="38" fontId="18" fillId="2" borderId="49" xfId="1" applyNumberFormat="1" applyFont="1" applyFill="1" applyBorder="1" applyAlignment="1" applyProtection="1">
      <alignment horizontal="right" vertical="center"/>
      <protection locked="0"/>
    </xf>
    <xf numFmtId="38" fontId="18" fillId="2" borderId="5" xfId="1" applyNumberFormat="1" applyFont="1" applyFill="1" applyBorder="1" applyAlignment="1" applyProtection="1">
      <alignment horizontal="right" vertical="center"/>
      <protection locked="0"/>
    </xf>
    <xf numFmtId="49" fontId="18" fillId="2" borderId="47" xfId="0" applyNumberFormat="1" applyFont="1" applyFill="1" applyBorder="1" applyAlignment="1" applyProtection="1">
      <alignment horizontal="left" vertical="center" shrinkToFit="1"/>
      <protection locked="0"/>
    </xf>
    <xf numFmtId="49" fontId="18" fillId="2" borderId="3" xfId="0" applyNumberFormat="1" applyFont="1" applyFill="1" applyBorder="1" applyAlignment="1" applyProtection="1">
      <alignment horizontal="left" vertical="center" shrinkToFit="1"/>
      <protection locked="0"/>
    </xf>
    <xf numFmtId="49" fontId="18" fillId="2" borderId="48" xfId="0" applyNumberFormat="1" applyFont="1" applyFill="1" applyBorder="1" applyAlignment="1" applyProtection="1">
      <alignment horizontal="left" vertical="center" shrinkToFit="1"/>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4" fontId="4" fillId="0" borderId="0" xfId="2" applyNumberFormat="1" applyFont="1" applyProtection="1">
      <alignment vertical="center"/>
    </xf>
    <xf numFmtId="179" fontId="7" fillId="0" borderId="0" xfId="1" applyNumberFormat="1" applyFont="1" applyAlignment="1" applyProtection="1">
      <alignment horizontal="right" vertical="top"/>
    </xf>
    <xf numFmtId="0" fontId="13" fillId="0" borderId="0" xfId="2" applyFont="1" applyProtection="1">
      <alignment vertical="center"/>
    </xf>
    <xf numFmtId="0" fontId="4" fillId="0" borderId="0" xfId="1" applyFont="1" applyProtection="1">
      <alignment vertical="center"/>
    </xf>
    <xf numFmtId="0" fontId="4" fillId="0" borderId="12" xfId="2" applyFont="1" applyBorder="1" applyAlignment="1" applyProtection="1">
      <alignment horizontal="left" vertical="center" wrapText="1"/>
    </xf>
    <xf numFmtId="0" fontId="18" fillId="0" borderId="14" xfId="2" applyFont="1" applyBorder="1" applyProtection="1">
      <alignment vertical="center"/>
    </xf>
    <xf numFmtId="0" fontId="18" fillId="0" borderId="15" xfId="2" applyFont="1" applyBorder="1" applyProtection="1">
      <alignment vertical="center"/>
    </xf>
    <xf numFmtId="0" fontId="18" fillId="0" borderId="17" xfId="2" applyFont="1" applyBorder="1" applyProtection="1">
      <alignment vertical="center"/>
    </xf>
    <xf numFmtId="49" fontId="4" fillId="0" borderId="0" xfId="1" applyNumberFormat="1" applyFont="1" applyProtection="1">
      <alignment vertical="center"/>
    </xf>
    <xf numFmtId="0" fontId="18" fillId="0" borderId="18" xfId="2" applyFont="1" applyBorder="1" applyProtection="1">
      <alignment vertical="center"/>
    </xf>
    <xf numFmtId="0" fontId="18" fillId="0" borderId="0" xfId="2" applyFont="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2" xfId="2" applyFont="1" applyBorder="1" applyProtection="1">
      <alignment vertical="center"/>
    </xf>
    <xf numFmtId="0" fontId="18" fillId="0" borderId="13" xfId="2" applyFont="1" applyBorder="1" applyProtection="1">
      <alignment vertical="center"/>
    </xf>
    <xf numFmtId="183" fontId="4" fillId="0" borderId="0" xfId="1" applyNumberFormat="1" applyFont="1" applyProtection="1">
      <alignment vertical="center"/>
    </xf>
    <xf numFmtId="0" fontId="16" fillId="0" borderId="14" xfId="0" applyFont="1" applyBorder="1" applyAlignment="1" applyProtection="1">
      <alignment horizontal="center" vertical="center"/>
    </xf>
    <xf numFmtId="0" fontId="16" fillId="0" borderId="15"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Protection="1">
      <alignment vertical="center"/>
    </xf>
    <xf numFmtId="0" fontId="16" fillId="0" borderId="0" xfId="0" applyFont="1" applyProtection="1">
      <alignment vertical="center"/>
    </xf>
    <xf numFmtId="0" fontId="4" fillId="0" borderId="15" xfId="0" applyFont="1" applyBorder="1" applyProtection="1">
      <alignment vertical="center"/>
    </xf>
    <xf numFmtId="0" fontId="4" fillId="0" borderId="17" xfId="0" applyFont="1" applyBorder="1" applyProtection="1">
      <alignment vertical="center"/>
    </xf>
    <xf numFmtId="0" fontId="4" fillId="0" borderId="0" xfId="0" applyFont="1" applyProtection="1">
      <alignment vertical="center"/>
    </xf>
    <xf numFmtId="0" fontId="4" fillId="0" borderId="20" xfId="0" applyFont="1" applyBorder="1" applyProtection="1">
      <alignment vertical="center"/>
    </xf>
    <xf numFmtId="180" fontId="4" fillId="0" borderId="18" xfId="0" applyNumberFormat="1" applyFont="1" applyBorder="1" applyProtection="1">
      <alignment vertical="center"/>
    </xf>
    <xf numFmtId="180" fontId="4" fillId="0" borderId="0" xfId="0" applyNumberFormat="1" applyFont="1" applyProtection="1">
      <alignment vertical="center"/>
    </xf>
    <xf numFmtId="0" fontId="21" fillId="0" borderId="0" xfId="0" applyFont="1" applyAlignment="1" applyProtection="1">
      <alignment horizontal="right" vertical="top"/>
    </xf>
    <xf numFmtId="0" fontId="21" fillId="0" borderId="0" xfId="0" applyFont="1" applyAlignment="1" applyProtection="1">
      <alignment vertical="top"/>
    </xf>
    <xf numFmtId="0" fontId="22" fillId="0" borderId="0" xfId="0" applyFont="1" applyAlignment="1" applyProtection="1">
      <alignment vertical="top"/>
    </xf>
    <xf numFmtId="49" fontId="21" fillId="0" borderId="0" xfId="0" applyNumberFormat="1" applyFont="1" applyAlignment="1" applyProtection="1">
      <alignment horizontal="right" vertical="top"/>
    </xf>
    <xf numFmtId="0" fontId="4" fillId="0" borderId="18" xfId="0" applyFont="1" applyBorder="1" applyProtection="1">
      <alignment vertical="center"/>
    </xf>
    <xf numFmtId="0" fontId="4" fillId="0" borderId="20" xfId="0" applyFont="1" applyBorder="1" applyAlignment="1" applyProtection="1">
      <alignment vertical="top"/>
    </xf>
    <xf numFmtId="0" fontId="4" fillId="0" borderId="0" xfId="0" applyFont="1" applyAlignment="1" applyProtection="1">
      <alignment vertical="top"/>
    </xf>
    <xf numFmtId="0" fontId="4" fillId="0" borderId="20" xfId="2" applyFont="1" applyBorder="1" applyProtection="1">
      <alignment vertical="center"/>
    </xf>
    <xf numFmtId="0" fontId="4" fillId="0" borderId="16" xfId="0" applyFont="1" applyBorder="1" applyProtection="1">
      <alignment vertical="center"/>
    </xf>
    <xf numFmtId="0" fontId="4" fillId="0" borderId="12" xfId="0" applyFont="1" applyBorder="1" applyProtection="1">
      <alignment vertical="center"/>
    </xf>
    <xf numFmtId="0" fontId="4" fillId="0" borderId="12" xfId="0" applyFont="1" applyBorder="1" applyAlignment="1" applyProtection="1">
      <alignment vertical="top"/>
    </xf>
    <xf numFmtId="0" fontId="4" fillId="0" borderId="13" xfId="0" applyFont="1" applyBorder="1" applyProtection="1">
      <alignment vertical="center"/>
    </xf>
    <xf numFmtId="0" fontId="16" fillId="0" borderId="14" xfId="0" applyFont="1" applyBorder="1" applyAlignment="1" applyProtection="1">
      <alignment horizontal="left" vertical="center" indent="1"/>
    </xf>
    <xf numFmtId="0" fontId="16" fillId="0" borderId="15" xfId="0" applyFont="1" applyBorder="1" applyAlignment="1" applyProtection="1">
      <alignment horizontal="left" vertical="center" indent="1"/>
    </xf>
    <xf numFmtId="0" fontId="16" fillId="0" borderId="17" xfId="0" applyFont="1" applyBorder="1" applyAlignment="1" applyProtection="1">
      <alignment horizontal="left" vertical="center" indent="1"/>
    </xf>
    <xf numFmtId="0" fontId="14" fillId="0" borderId="0" xfId="0" applyFont="1" applyProtection="1">
      <alignment vertical="center"/>
    </xf>
    <xf numFmtId="0" fontId="22" fillId="0" borderId="0" xfId="0" applyFont="1" applyProtection="1">
      <alignment vertical="center"/>
    </xf>
    <xf numFmtId="49" fontId="4" fillId="0" borderId="0" xfId="0" applyNumberFormat="1" applyFont="1" applyAlignment="1" applyProtection="1">
      <alignment horizontal="right" vertical="top"/>
    </xf>
    <xf numFmtId="0" fontId="4" fillId="0" borderId="0" xfId="0" applyFont="1" applyAlignment="1" applyProtection="1">
      <alignment horizontal="left" vertical="top"/>
    </xf>
    <xf numFmtId="0" fontId="21" fillId="0" borderId="0" xfId="0" applyFont="1" applyAlignment="1" applyProtection="1">
      <alignment vertical="top" wrapText="1"/>
    </xf>
    <xf numFmtId="0" fontId="14" fillId="0" borderId="0" xfId="0" applyFont="1" applyAlignment="1" applyProtection="1">
      <alignment vertical="top"/>
    </xf>
    <xf numFmtId="0" fontId="14" fillId="0" borderId="0" xfId="0" applyFont="1" applyAlignment="1" applyProtection="1">
      <alignment vertical="top" wrapText="1"/>
    </xf>
    <xf numFmtId="0" fontId="17" fillId="0" borderId="18" xfId="0" applyFont="1" applyBorder="1" applyProtection="1">
      <alignment vertical="center"/>
    </xf>
    <xf numFmtId="0" fontId="17" fillId="0" borderId="0" xfId="0" applyFont="1" applyProtection="1">
      <alignment vertical="center"/>
    </xf>
    <xf numFmtId="0" fontId="21" fillId="0" borderId="0" xfId="0" applyFont="1" applyAlignment="1" applyProtection="1">
      <alignment vertical="center" wrapText="1"/>
    </xf>
    <xf numFmtId="0" fontId="14" fillId="0" borderId="0" xfId="0" applyFont="1" applyProtection="1">
      <alignment vertical="center"/>
    </xf>
    <xf numFmtId="49" fontId="14" fillId="0" borderId="0" xfId="0" applyNumberFormat="1" applyFont="1" applyProtection="1">
      <alignment vertical="center"/>
    </xf>
    <xf numFmtId="0" fontId="21" fillId="0" borderId="0" xfId="0" applyFont="1" applyProtection="1">
      <alignment vertical="center"/>
    </xf>
    <xf numFmtId="49" fontId="4" fillId="0" borderId="0" xfId="2" applyNumberFormat="1" applyFont="1" applyProtection="1">
      <alignment vertical="center"/>
    </xf>
    <xf numFmtId="182" fontId="4" fillId="0" borderId="0" xfId="1" applyNumberFormat="1" applyFont="1" applyProtection="1">
      <alignment vertical="center"/>
    </xf>
    <xf numFmtId="178" fontId="4" fillId="0" borderId="0" xfId="1" applyNumberFormat="1" applyFont="1" applyAlignment="1" applyProtection="1">
      <alignment horizontal="right" vertical="center"/>
    </xf>
    <xf numFmtId="182" fontId="4" fillId="0" borderId="0" xfId="1" applyNumberFormat="1" applyFont="1" applyAlignment="1" applyProtection="1">
      <alignment horizontal="right" vertical="center"/>
    </xf>
    <xf numFmtId="177" fontId="21" fillId="0" borderId="0" xfId="0" applyNumberFormat="1" applyFont="1" applyAlignment="1" applyProtection="1">
      <alignment horizontal="right" vertical="top"/>
    </xf>
    <xf numFmtId="0" fontId="21" fillId="0" borderId="0" xfId="0" applyFont="1" applyAlignment="1" applyProtection="1">
      <alignment horizontal="left" vertical="top"/>
    </xf>
    <xf numFmtId="0" fontId="23" fillId="0" borderId="0" xfId="0" applyFont="1" applyProtection="1">
      <alignment vertical="center"/>
    </xf>
    <xf numFmtId="0" fontId="4" fillId="5" borderId="19" xfId="0" applyFont="1" applyFill="1" applyBorder="1" applyAlignment="1" applyProtection="1">
      <alignment horizontal="left" vertical="center"/>
    </xf>
    <xf numFmtId="0" fontId="4" fillId="5" borderId="1" xfId="0" applyFont="1" applyFill="1" applyBorder="1" applyAlignment="1" applyProtection="1">
      <alignment horizontal="left" vertical="center"/>
    </xf>
    <xf numFmtId="0" fontId="4" fillId="5" borderId="2" xfId="0" applyFont="1" applyFill="1" applyBorder="1" applyAlignment="1" applyProtection="1">
      <alignment horizontal="left" vertical="center"/>
    </xf>
    <xf numFmtId="0" fontId="4" fillId="5" borderId="19" xfId="0" applyFont="1" applyFill="1" applyBorder="1" applyAlignment="1" applyProtection="1">
      <alignment horizontal="center" vertical="center"/>
    </xf>
    <xf numFmtId="0" fontId="4" fillId="5" borderId="1" xfId="0" applyFont="1" applyFill="1" applyBorder="1" applyAlignment="1" applyProtection="1">
      <alignment horizontal="center" vertical="center"/>
    </xf>
    <xf numFmtId="0" fontId="4" fillId="5" borderId="2" xfId="0" applyFont="1" applyFill="1" applyBorder="1" applyAlignment="1" applyProtection="1">
      <alignment horizontal="center" vertical="center"/>
    </xf>
    <xf numFmtId="0" fontId="4" fillId="0" borderId="18" xfId="0" applyFont="1" applyBorder="1" applyAlignment="1" applyProtection="1"/>
    <xf numFmtId="0" fontId="4" fillId="0" borderId="0" xfId="0" applyFont="1" applyAlignment="1" applyProtection="1"/>
    <xf numFmtId="0" fontId="4" fillId="5" borderId="14" xfId="0" applyFont="1" applyFill="1" applyBorder="1" applyAlignment="1" applyProtection="1">
      <alignment horizontal="left" vertical="center" wrapText="1"/>
    </xf>
    <xf numFmtId="0" fontId="4" fillId="5" borderId="15" xfId="0" applyFont="1" applyFill="1" applyBorder="1" applyAlignment="1" applyProtection="1">
      <alignment horizontal="left" vertical="center" wrapText="1"/>
    </xf>
    <xf numFmtId="0" fontId="4" fillId="5" borderId="17" xfId="0" applyFont="1" applyFill="1" applyBorder="1" applyAlignment="1" applyProtection="1">
      <alignment horizontal="left" vertical="center" wrapText="1"/>
    </xf>
    <xf numFmtId="0" fontId="4" fillId="5" borderId="11" xfId="0" applyFont="1" applyFill="1" applyBorder="1" applyAlignment="1" applyProtection="1">
      <alignment horizontal="left" vertical="center" wrapText="1"/>
    </xf>
    <xf numFmtId="0" fontId="4" fillId="5" borderId="6" xfId="0" applyFont="1" applyFill="1" applyBorder="1" applyAlignment="1" applyProtection="1">
      <alignment horizontal="left" vertical="center" wrapText="1"/>
    </xf>
    <xf numFmtId="0" fontId="4" fillId="5" borderId="7" xfId="0" applyFont="1" applyFill="1" applyBorder="1" applyAlignment="1" applyProtection="1">
      <alignment horizontal="left" vertical="center" wrapText="1"/>
    </xf>
    <xf numFmtId="0" fontId="4" fillId="5" borderId="11" xfId="0" applyFont="1" applyFill="1" applyBorder="1" applyAlignment="1" applyProtection="1">
      <alignment horizontal="left" vertical="center"/>
    </xf>
    <xf numFmtId="0" fontId="4" fillId="5" borderId="6" xfId="0" applyFont="1" applyFill="1" applyBorder="1" applyAlignment="1" applyProtection="1">
      <alignment horizontal="left" vertical="center"/>
    </xf>
    <xf numFmtId="0" fontId="4" fillId="5" borderId="7" xfId="0" applyFont="1" applyFill="1" applyBorder="1" applyAlignment="1" applyProtection="1">
      <alignment horizontal="left" vertical="center"/>
    </xf>
    <xf numFmtId="0" fontId="4" fillId="5" borderId="30" xfId="0" applyFont="1" applyFill="1" applyBorder="1" applyAlignment="1" applyProtection="1">
      <alignment horizontal="left" vertical="center"/>
    </xf>
    <xf numFmtId="0" fontId="4" fillId="5" borderId="31" xfId="0" applyFont="1" applyFill="1" applyBorder="1" applyAlignment="1" applyProtection="1">
      <alignment horizontal="left" vertical="center"/>
    </xf>
    <xf numFmtId="0" fontId="4" fillId="5" borderId="33" xfId="0" applyFont="1" applyFill="1" applyBorder="1" applyAlignment="1" applyProtection="1">
      <alignment horizontal="left" vertical="center"/>
    </xf>
    <xf numFmtId="0" fontId="4" fillId="5" borderId="57" xfId="0" applyFont="1" applyFill="1" applyBorder="1" applyAlignment="1" applyProtection="1">
      <alignment horizontal="left" vertical="center"/>
    </xf>
    <xf numFmtId="0" fontId="4" fillId="5" borderId="58" xfId="0" applyFont="1" applyFill="1" applyBorder="1" applyAlignment="1" applyProtection="1">
      <alignment horizontal="left" vertical="center"/>
    </xf>
    <xf numFmtId="0" fontId="4" fillId="5" borderId="59" xfId="0" applyFont="1" applyFill="1" applyBorder="1" applyAlignment="1" applyProtection="1">
      <alignment horizontal="left" vertical="center"/>
    </xf>
    <xf numFmtId="38" fontId="4" fillId="0" borderId="57" xfId="0" applyNumberFormat="1" applyFont="1" applyBorder="1" applyAlignment="1" applyProtection="1">
      <alignment horizontal="right" vertical="center"/>
    </xf>
    <xf numFmtId="0" fontId="4" fillId="0" borderId="58" xfId="0" applyFont="1" applyBorder="1" applyAlignment="1" applyProtection="1">
      <alignment horizontal="right" vertical="center"/>
    </xf>
    <xf numFmtId="0" fontId="4" fillId="0" borderId="59" xfId="0" applyFont="1" applyBorder="1" applyAlignment="1" applyProtection="1">
      <alignment horizontal="right" vertical="center"/>
    </xf>
    <xf numFmtId="0" fontId="4" fillId="0" borderId="0" xfId="0" applyFont="1" applyProtection="1">
      <alignment vertical="center"/>
    </xf>
    <xf numFmtId="178" fontId="4" fillId="0" borderId="0" xfId="1" applyNumberFormat="1" applyFont="1" applyAlignment="1" applyProtection="1">
      <alignment horizontal="left" vertical="center"/>
    </xf>
    <xf numFmtId="178" fontId="4" fillId="0" borderId="25"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38" fontId="4" fillId="0" borderId="0" xfId="1" applyNumberFormat="1" applyFont="1" applyProtection="1">
      <alignment vertical="center"/>
    </xf>
    <xf numFmtId="178" fontId="4" fillId="0" borderId="11"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7" xfId="1" applyNumberFormat="1" applyFont="1" applyBorder="1" applyAlignment="1" applyProtection="1">
      <alignment horizontal="left" vertical="center"/>
    </xf>
    <xf numFmtId="178" fontId="4" fillId="0" borderId="26" xfId="1" quotePrefix="1" applyNumberFormat="1" applyFont="1" applyBorder="1" applyProtection="1">
      <alignment vertical="center"/>
    </xf>
    <xf numFmtId="178" fontId="4" fillId="0" borderId="9" xfId="1" quotePrefix="1" applyNumberFormat="1" applyFont="1" applyBorder="1" applyProtection="1">
      <alignment vertical="center"/>
    </xf>
    <xf numFmtId="178" fontId="4" fillId="0" borderId="10" xfId="1" quotePrefix="1" applyNumberFormat="1" applyFont="1" applyBorder="1" applyProtection="1">
      <alignment vertical="center"/>
    </xf>
    <xf numFmtId="185" fontId="4" fillId="0" borderId="26" xfId="1" applyNumberFormat="1" applyFont="1" applyBorder="1" applyAlignment="1" applyProtection="1">
      <alignment horizontal="right" vertical="center"/>
    </xf>
    <xf numFmtId="38" fontId="4" fillId="0" borderId="9" xfId="1" applyNumberFormat="1" applyFont="1" applyBorder="1" applyAlignment="1" applyProtection="1">
      <alignment horizontal="right" vertical="center"/>
    </xf>
    <xf numFmtId="38" fontId="4" fillId="0" borderId="10" xfId="1" applyNumberFormat="1" applyFont="1" applyBorder="1" applyAlignment="1" applyProtection="1">
      <alignment horizontal="left" vertical="center"/>
    </xf>
    <xf numFmtId="0" fontId="4" fillId="0" borderId="15" xfId="0" applyFont="1" applyBorder="1" applyProtection="1">
      <alignment vertical="center"/>
    </xf>
    <xf numFmtId="178" fontId="4" fillId="0" borderId="0" xfId="1" applyNumberFormat="1" applyFont="1" applyProtection="1">
      <alignment vertical="center"/>
    </xf>
    <xf numFmtId="182" fontId="4" fillId="0" borderId="12" xfId="0" applyNumberFormat="1" applyFont="1" applyBorder="1" applyAlignment="1" applyProtection="1">
      <alignment horizontal="right" vertical="top"/>
    </xf>
    <xf numFmtId="38" fontId="4" fillId="0" borderId="11" xfId="1" applyNumberFormat="1" applyFont="1" applyBorder="1" applyAlignment="1" applyProtection="1">
      <alignment horizontal="right" vertical="center"/>
    </xf>
    <xf numFmtId="38" fontId="4" fillId="0" borderId="6" xfId="1" applyNumberFormat="1" applyFont="1" applyBorder="1" applyAlignment="1" applyProtection="1">
      <alignment horizontal="right" vertical="center"/>
    </xf>
    <xf numFmtId="38" fontId="4" fillId="0" borderId="7" xfId="1" applyNumberFormat="1" applyFont="1" applyBorder="1" applyAlignment="1" applyProtection="1">
      <alignment horizontal="right" vertical="center"/>
    </xf>
    <xf numFmtId="178" fontId="4" fillId="0" borderId="26"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0" xfId="1" applyNumberFormat="1" applyFont="1" applyBorder="1" applyAlignment="1" applyProtection="1">
      <alignment horizontal="left" vertical="center"/>
    </xf>
    <xf numFmtId="180" fontId="4" fillId="0" borderId="16" xfId="0" applyNumberFormat="1" applyFont="1" applyBorder="1" applyProtection="1">
      <alignment vertical="center"/>
    </xf>
    <xf numFmtId="180" fontId="4" fillId="0" borderId="12" xfId="0" applyNumberFormat="1" applyFont="1" applyBorder="1" applyProtection="1">
      <alignment vertical="center"/>
    </xf>
    <xf numFmtId="0" fontId="14" fillId="0" borderId="12" xfId="0" applyFont="1" applyBorder="1" applyAlignment="1" applyProtection="1">
      <alignment horizontal="left" vertical="top"/>
    </xf>
    <xf numFmtId="178" fontId="4" fillId="0" borderId="12" xfId="1" applyNumberFormat="1" applyFont="1" applyBorder="1" applyAlignment="1" applyProtection="1">
      <alignment vertical="top"/>
    </xf>
    <xf numFmtId="178" fontId="4" fillId="0" borderId="12" xfId="1" applyNumberFormat="1" applyFont="1" applyBorder="1" applyProtection="1">
      <alignment vertical="center"/>
    </xf>
    <xf numFmtId="182" fontId="4" fillId="0" borderId="12" xfId="1" applyNumberFormat="1" applyFont="1" applyBorder="1" applyProtection="1">
      <alignment vertical="center"/>
    </xf>
    <xf numFmtId="0" fontId="4" fillId="0" borderId="12" xfId="2" applyFont="1" applyBorder="1" applyProtection="1">
      <alignment vertical="center"/>
    </xf>
    <xf numFmtId="0" fontId="4" fillId="0" borderId="13" xfId="2" applyFont="1" applyBorder="1" applyProtection="1">
      <alignment vertical="center"/>
    </xf>
    <xf numFmtId="178" fontId="4" fillId="0" borderId="0" xfId="0" applyNumberFormat="1" applyFont="1" applyAlignment="1" applyProtection="1">
      <alignment vertical="top"/>
    </xf>
    <xf numFmtId="49" fontId="4" fillId="0" borderId="16" xfId="2" applyNumberFormat="1" applyFont="1" applyBorder="1" applyProtection="1">
      <alignment vertical="center"/>
    </xf>
    <xf numFmtId="0" fontId="16" fillId="0" borderId="18" xfId="0" applyFont="1" applyBorder="1" applyAlignment="1" applyProtection="1">
      <alignment horizontal="left" vertical="center" indent="1"/>
    </xf>
    <xf numFmtId="0" fontId="16" fillId="0" borderId="0" xfId="0" applyFont="1" applyAlignment="1" applyProtection="1">
      <alignment horizontal="left" vertical="center" indent="1"/>
    </xf>
    <xf numFmtId="0" fontId="4" fillId="0" borderId="17" xfId="2" applyFont="1" applyBorder="1" applyProtection="1">
      <alignment vertical="center"/>
    </xf>
    <xf numFmtId="0" fontId="21" fillId="0" borderId="0" xfId="0" applyFont="1" applyAlignment="1" applyProtection="1">
      <alignment horizontal="left" vertical="center"/>
    </xf>
    <xf numFmtId="0" fontId="4" fillId="0" borderId="0" xfId="0" applyFont="1" applyAlignment="1" applyProtection="1">
      <alignment horizontal="center" vertical="center"/>
    </xf>
    <xf numFmtId="0" fontId="14" fillId="0" borderId="0" xfId="0" applyFont="1" applyAlignment="1" applyProtection="1">
      <alignment vertical="top"/>
    </xf>
    <xf numFmtId="38" fontId="14" fillId="0" borderId="0" xfId="0" applyNumberFormat="1" applyFont="1" applyAlignment="1" applyProtection="1">
      <alignment horizontal="right" vertical="center"/>
    </xf>
    <xf numFmtId="0" fontId="4" fillId="0" borderId="19"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9" xfId="1" applyFont="1" applyBorder="1" applyAlignment="1" applyProtection="1">
      <alignment horizontal="center" vertical="center" wrapText="1"/>
    </xf>
    <xf numFmtId="0" fontId="4" fillId="0" borderId="1" xfId="1" applyFont="1" applyBorder="1" applyAlignment="1" applyProtection="1">
      <alignment horizontal="center" vertical="center"/>
    </xf>
    <xf numFmtId="0" fontId="4" fillId="0" borderId="24" xfId="1" applyFont="1" applyBorder="1" applyAlignment="1" applyProtection="1">
      <alignment horizontal="center" vertical="center"/>
    </xf>
    <xf numFmtId="177" fontId="4" fillId="0" borderId="23" xfId="0" applyNumberFormat="1" applyFont="1" applyBorder="1" applyAlignment="1" applyProtection="1">
      <alignment horizontal="center" vertical="center" wrapText="1"/>
    </xf>
    <xf numFmtId="177" fontId="4" fillId="0" borderId="1" xfId="0" applyNumberFormat="1" applyFont="1" applyBorder="1" applyAlignment="1" applyProtection="1">
      <alignment horizontal="center" vertical="center" wrapText="1"/>
    </xf>
    <xf numFmtId="177" fontId="4" fillId="0" borderId="24" xfId="0" applyNumberFormat="1" applyFont="1" applyBorder="1" applyAlignment="1" applyProtection="1">
      <alignment horizontal="center" vertical="center" wrapText="1"/>
    </xf>
    <xf numFmtId="177" fontId="4" fillId="0" borderId="2" xfId="0" applyNumberFormat="1" applyFont="1" applyBorder="1" applyAlignment="1" applyProtection="1">
      <alignment horizontal="center" vertical="center" wrapText="1"/>
    </xf>
    <xf numFmtId="180" fontId="4" fillId="0" borderId="25" xfId="0" applyNumberFormat="1" applyFont="1" applyBorder="1" applyAlignment="1" applyProtection="1">
      <alignment horizontal="left" vertical="center"/>
    </xf>
    <xf numFmtId="180" fontId="4" fillId="0" borderId="3" xfId="0" applyNumberFormat="1" applyFont="1" applyBorder="1" applyAlignment="1" applyProtection="1">
      <alignment horizontal="left" vertical="center"/>
    </xf>
    <xf numFmtId="180" fontId="4" fillId="0" borderId="4" xfId="0" applyNumberFormat="1" applyFont="1" applyBorder="1" applyAlignment="1" applyProtection="1">
      <alignment horizontal="left" vertical="center"/>
    </xf>
    <xf numFmtId="180" fontId="4" fillId="0" borderId="18" xfId="0" applyNumberFormat="1" applyFont="1" applyBorder="1" applyAlignment="1" applyProtection="1">
      <alignment horizontal="left" vertical="center"/>
    </xf>
    <xf numFmtId="180" fontId="4" fillId="0" borderId="0" xfId="0" applyNumberFormat="1" applyFont="1" applyAlignment="1" applyProtection="1">
      <alignment horizontal="left" vertical="center"/>
    </xf>
    <xf numFmtId="180" fontId="4" fillId="0" borderId="20" xfId="0" applyNumberFormat="1" applyFont="1" applyBorder="1" applyAlignment="1" applyProtection="1">
      <alignment horizontal="left" vertical="center"/>
    </xf>
    <xf numFmtId="180" fontId="4" fillId="0" borderId="26" xfId="0" applyNumberFormat="1" applyFont="1" applyBorder="1" applyAlignment="1" applyProtection="1">
      <alignment horizontal="left" vertical="center"/>
    </xf>
    <xf numFmtId="180" fontId="4" fillId="0" borderId="9" xfId="0" applyNumberFormat="1" applyFont="1" applyBorder="1" applyAlignment="1" applyProtection="1">
      <alignment horizontal="left" vertical="center"/>
    </xf>
    <xf numFmtId="180" fontId="4" fillId="0" borderId="10" xfId="0" applyNumberFormat="1" applyFont="1" applyBorder="1" applyAlignment="1" applyProtection="1">
      <alignment horizontal="left" vertical="center"/>
    </xf>
    <xf numFmtId="0" fontId="4" fillId="0" borderId="12" xfId="0" applyFont="1" applyBorder="1" applyAlignment="1" applyProtection="1">
      <alignment horizontal="right" vertical="top"/>
    </xf>
    <xf numFmtId="0" fontId="4" fillId="5" borderId="68" xfId="0" applyFont="1" applyFill="1" applyBorder="1" applyAlignment="1" applyProtection="1">
      <alignment horizontal="center" vertical="center"/>
    </xf>
    <xf numFmtId="0" fontId="4" fillId="5" borderId="45" xfId="0" applyFont="1" applyFill="1" applyBorder="1" applyAlignment="1" applyProtection="1">
      <alignment horizontal="center" vertical="center"/>
    </xf>
    <xf numFmtId="0" fontId="4" fillId="5" borderId="23" xfId="0" applyFont="1" applyFill="1" applyBorder="1" applyAlignment="1" applyProtection="1">
      <alignment horizontal="center" vertical="center"/>
    </xf>
    <xf numFmtId="0" fontId="4" fillId="0" borderId="68" xfId="2" applyFont="1" applyBorder="1" applyAlignment="1" applyProtection="1">
      <alignment horizontal="center" vertical="center"/>
    </xf>
    <xf numFmtId="0" fontId="4" fillId="0" borderId="51" xfId="2" applyFont="1" applyBorder="1" applyAlignment="1" applyProtection="1">
      <alignment horizontal="center" vertical="center"/>
    </xf>
    <xf numFmtId="0" fontId="15" fillId="0" borderId="20" xfId="0" applyFont="1" applyBorder="1" applyAlignment="1" applyProtection="1">
      <alignment vertical="top"/>
    </xf>
    <xf numFmtId="49" fontId="4" fillId="5" borderId="46" xfId="0" applyNumberFormat="1" applyFont="1" applyFill="1" applyBorder="1" applyAlignment="1" applyProtection="1">
      <alignment horizontal="right" vertical="center"/>
    </xf>
    <xf numFmtId="0" fontId="4" fillId="5" borderId="35" xfId="0" applyFont="1" applyFill="1" applyBorder="1" applyAlignment="1" applyProtection="1">
      <alignment horizontal="left" vertical="center"/>
    </xf>
    <xf numFmtId="0" fontId="4" fillId="5" borderId="37" xfId="0" applyFont="1" applyFill="1" applyBorder="1" applyAlignment="1" applyProtection="1">
      <alignment horizontal="left" vertical="center"/>
    </xf>
    <xf numFmtId="49" fontId="4" fillId="5" borderId="63" xfId="0" applyNumberFormat="1" applyFont="1" applyFill="1" applyBorder="1" applyAlignment="1" applyProtection="1">
      <alignment horizontal="right" vertical="center"/>
    </xf>
    <xf numFmtId="0" fontId="4" fillId="5" borderId="22" xfId="0" applyFont="1" applyFill="1" applyBorder="1" applyAlignment="1" applyProtection="1">
      <alignment horizontal="left" vertical="center"/>
    </xf>
    <xf numFmtId="0" fontId="4" fillId="5" borderId="5" xfId="0" applyFont="1" applyFill="1" applyBorder="1" applyAlignment="1" applyProtection="1">
      <alignment horizontal="left" vertical="center"/>
    </xf>
    <xf numFmtId="49" fontId="4" fillId="5" borderId="66" xfId="0" applyNumberFormat="1" applyFont="1" applyFill="1" applyBorder="1" applyAlignment="1" applyProtection="1">
      <alignment horizontal="right" vertical="center"/>
    </xf>
    <xf numFmtId="0" fontId="4" fillId="5" borderId="21" xfId="0" applyFont="1" applyFill="1" applyBorder="1" applyAlignment="1" applyProtection="1">
      <alignment horizontal="left" vertical="center"/>
    </xf>
    <xf numFmtId="0" fontId="4" fillId="5" borderId="8" xfId="0" applyFont="1" applyFill="1" applyBorder="1" applyAlignment="1" applyProtection="1">
      <alignment horizontal="left" vertical="center"/>
    </xf>
    <xf numFmtId="0" fontId="15" fillId="0" borderId="0" xfId="0" applyFont="1" applyProtection="1">
      <alignment vertical="center"/>
    </xf>
    <xf numFmtId="0" fontId="15" fillId="0" borderId="12" xfId="0" applyFont="1" applyBorder="1" applyAlignment="1" applyProtection="1">
      <alignment vertical="top"/>
    </xf>
    <xf numFmtId="0" fontId="15" fillId="0" borderId="13" xfId="0" applyFont="1" applyBorder="1" applyAlignment="1" applyProtection="1">
      <alignment vertical="top"/>
    </xf>
    <xf numFmtId="0" fontId="16" fillId="0" borderId="16" xfId="0" applyFont="1" applyBorder="1" applyProtection="1">
      <alignment vertical="center"/>
    </xf>
    <xf numFmtId="0" fontId="21" fillId="4" borderId="0" xfId="0" applyFont="1" applyFill="1" applyAlignment="1" applyProtection="1">
      <alignment vertical="top"/>
    </xf>
    <xf numFmtId="0" fontId="25" fillId="0" borderId="0" xfId="0" applyFont="1" applyAlignment="1" applyProtection="1">
      <alignment vertical="center" wrapText="1"/>
    </xf>
    <xf numFmtId="0" fontId="14" fillId="0" borderId="12" xfId="0" applyFont="1" applyBorder="1" applyAlignment="1" applyProtection="1">
      <alignment vertical="center" wrapText="1"/>
    </xf>
    <xf numFmtId="0" fontId="4" fillId="0" borderId="27" xfId="1" applyFont="1" applyBorder="1" applyProtection="1">
      <alignment vertical="center"/>
    </xf>
    <xf numFmtId="0" fontId="4" fillId="0" borderId="68" xfId="1" applyFont="1" applyBorder="1" applyAlignment="1" applyProtection="1">
      <alignment horizontal="center" vertical="center" wrapText="1"/>
    </xf>
    <xf numFmtId="0" fontId="4" fillId="0" borderId="23" xfId="1" applyFont="1" applyBorder="1" applyProtection="1">
      <alignment vertical="center"/>
    </xf>
    <xf numFmtId="0" fontId="4" fillId="0" borderId="1" xfId="1" applyFont="1" applyBorder="1" applyProtection="1">
      <alignment vertical="center"/>
    </xf>
    <xf numFmtId="0" fontId="4" fillId="0" borderId="2" xfId="1" applyFont="1" applyBorder="1" applyProtection="1">
      <alignment vertical="center"/>
    </xf>
    <xf numFmtId="0" fontId="4" fillId="0" borderId="68" xfId="2" applyFont="1" applyBorder="1" applyAlignment="1" applyProtection="1">
      <alignment horizontal="center" vertical="center"/>
    </xf>
    <xf numFmtId="0" fontId="18" fillId="0" borderId="23" xfId="0" applyFont="1" applyBorder="1" applyProtection="1">
      <alignment vertical="center"/>
    </xf>
    <xf numFmtId="0" fontId="18" fillId="0" borderId="24" xfId="0" applyFont="1" applyBorder="1" applyProtection="1">
      <alignment vertical="center"/>
    </xf>
    <xf numFmtId="0" fontId="18" fillId="0" borderId="23" xfId="0" applyFont="1" applyBorder="1" applyAlignment="1" applyProtection="1">
      <alignment horizontal="left" vertical="center"/>
    </xf>
    <xf numFmtId="0" fontId="18" fillId="0" borderId="1" xfId="0" applyFont="1" applyBorder="1" applyAlignment="1" applyProtection="1">
      <alignment horizontal="left" vertical="center"/>
    </xf>
    <xf numFmtId="0" fontId="18" fillId="0" borderId="2" xfId="0" applyFont="1" applyBorder="1" applyAlignment="1" applyProtection="1">
      <alignment horizontal="left" vertical="center"/>
    </xf>
    <xf numFmtId="0" fontId="4" fillId="0" borderId="41" xfId="0" applyFont="1" applyBorder="1" applyAlignment="1" applyProtection="1">
      <alignment horizontal="center" vertical="top" textRotation="255" wrapText="1"/>
    </xf>
    <xf numFmtId="0" fontId="4" fillId="0" borderId="48" xfId="2" applyFont="1" applyBorder="1" applyAlignment="1" applyProtection="1">
      <alignment horizontal="center" vertical="center"/>
    </xf>
    <xf numFmtId="0" fontId="4" fillId="0" borderId="47" xfId="2" applyFont="1" applyBorder="1" applyAlignment="1" applyProtection="1">
      <alignment horizontal="left" vertical="center"/>
    </xf>
    <xf numFmtId="0" fontId="4" fillId="0" borderId="3" xfId="2" applyFont="1" applyBorder="1" applyAlignment="1" applyProtection="1">
      <alignment horizontal="left" vertical="center"/>
    </xf>
    <xf numFmtId="0" fontId="4" fillId="0" borderId="4" xfId="2" applyFont="1" applyBorder="1" applyAlignment="1" applyProtection="1">
      <alignment horizontal="left" vertical="center"/>
    </xf>
    <xf numFmtId="183" fontId="4" fillId="0" borderId="0" xfId="2" applyNumberFormat="1" applyFont="1" applyProtection="1">
      <alignment vertical="center"/>
    </xf>
    <xf numFmtId="0" fontId="4" fillId="0" borderId="61" xfId="0" applyFont="1" applyBorder="1" applyAlignment="1" applyProtection="1">
      <alignment horizontal="center" vertical="top" textRotation="255" wrapText="1"/>
    </xf>
    <xf numFmtId="0" fontId="4" fillId="0" borderId="49" xfId="2" applyFont="1" applyBorder="1" applyAlignment="1" applyProtection="1">
      <alignment horizontal="center" vertical="center"/>
    </xf>
    <xf numFmtId="0" fontId="4" fillId="0" borderId="5" xfId="2" applyFont="1" applyBorder="1" applyAlignment="1" applyProtection="1">
      <alignment horizontal="left" vertical="center"/>
    </xf>
    <xf numFmtId="0" fontId="4" fillId="0" borderId="6" xfId="2" applyFont="1" applyBorder="1" applyAlignment="1" applyProtection="1">
      <alignment horizontal="left" vertical="center"/>
    </xf>
    <xf numFmtId="0" fontId="4" fillId="0" borderId="7" xfId="2" applyFont="1" applyBorder="1" applyAlignment="1" applyProtection="1">
      <alignment horizontal="left" vertical="center"/>
    </xf>
    <xf numFmtId="0" fontId="4" fillId="0" borderId="67" xfId="0" applyFont="1" applyBorder="1" applyAlignment="1" applyProtection="1">
      <alignment horizontal="center" vertical="top" textRotation="255" wrapText="1"/>
    </xf>
    <xf numFmtId="0" fontId="4" fillId="0" borderId="50" xfId="2" applyFont="1" applyBorder="1" applyAlignment="1" applyProtection="1">
      <alignment horizontal="center" vertical="center"/>
    </xf>
    <xf numFmtId="0" fontId="4" fillId="0" borderId="8" xfId="2" applyFont="1" applyBorder="1" applyAlignment="1" applyProtection="1">
      <alignment horizontal="left" vertical="center"/>
    </xf>
    <xf numFmtId="0" fontId="4" fillId="0" borderId="9" xfId="2" applyFont="1" applyBorder="1" applyAlignment="1" applyProtection="1">
      <alignment horizontal="left" vertical="center"/>
    </xf>
    <xf numFmtId="0" fontId="4" fillId="0" borderId="10" xfId="2" applyFont="1" applyBorder="1" applyAlignment="1" applyProtection="1">
      <alignment horizontal="left" vertical="center"/>
    </xf>
    <xf numFmtId="0" fontId="4" fillId="0" borderId="41" xfId="2" applyFont="1" applyBorder="1" applyAlignment="1" applyProtection="1">
      <alignment horizontal="center" vertical="top" textRotation="255" wrapText="1"/>
    </xf>
    <xf numFmtId="0" fontId="4" fillId="0" borderId="65" xfId="2" applyFont="1" applyBorder="1" applyAlignment="1" applyProtection="1">
      <alignment horizontal="center" vertical="center"/>
    </xf>
    <xf numFmtId="0" fontId="4" fillId="0" borderId="67" xfId="2" applyFont="1" applyBorder="1" applyAlignment="1" applyProtection="1">
      <alignment horizontal="center" vertical="top" textRotation="255" wrapText="1"/>
    </xf>
    <xf numFmtId="0" fontId="14" fillId="0" borderId="15" xfId="0" applyFont="1" applyBorder="1" applyAlignment="1" applyProtection="1">
      <alignment vertical="top"/>
    </xf>
    <xf numFmtId="0" fontId="14" fillId="0" borderId="0" xfId="0" applyFont="1" applyAlignment="1" applyProtection="1">
      <alignment vertical="top" wrapText="1"/>
    </xf>
    <xf numFmtId="0" fontId="26" fillId="0" borderId="0" xfId="0" applyFont="1" applyAlignment="1" applyProtection="1">
      <alignment vertical="center" wrapText="1"/>
    </xf>
    <xf numFmtId="0" fontId="14" fillId="0" borderId="0" xfId="0" applyFont="1" applyAlignment="1" applyProtection="1">
      <alignment vertical="center" wrapText="1"/>
    </xf>
    <xf numFmtId="0" fontId="4" fillId="0" borderId="24" xfId="1" applyFont="1" applyBorder="1" applyProtection="1">
      <alignment vertical="center"/>
    </xf>
    <xf numFmtId="0" fontId="4" fillId="0" borderId="1" xfId="1" applyFont="1" applyBorder="1" applyAlignment="1" applyProtection="1">
      <alignment horizontal="center" vertical="center" wrapText="1"/>
    </xf>
    <xf numFmtId="0" fontId="4" fillId="0" borderId="24" xfId="1" applyFont="1" applyBorder="1" applyAlignment="1" applyProtection="1">
      <alignment horizontal="center" vertical="center" wrapText="1"/>
    </xf>
    <xf numFmtId="0" fontId="4" fillId="0" borderId="23" xfId="1" applyFont="1" applyBorder="1" applyAlignment="1" applyProtection="1">
      <alignment horizontal="center" vertical="center" wrapText="1"/>
    </xf>
    <xf numFmtId="0" fontId="4" fillId="0" borderId="42" xfId="12" applyFont="1" applyBorder="1" applyAlignment="1" applyProtection="1">
      <alignment horizontal="center" vertical="top" textRotation="255"/>
    </xf>
    <xf numFmtId="186" fontId="4" fillId="0" borderId="46" xfId="0" applyNumberFormat="1" applyFont="1" applyBorder="1" applyAlignment="1" applyProtection="1">
      <alignment horizontal="center" vertical="center"/>
    </xf>
    <xf numFmtId="0" fontId="4" fillId="0" borderId="47" xfId="12" applyFont="1" applyBorder="1" applyAlignment="1" applyProtection="1">
      <alignment horizontal="left" vertical="center" wrapText="1"/>
    </xf>
    <xf numFmtId="0" fontId="4" fillId="0" borderId="3" xfId="12" applyFont="1" applyBorder="1" applyAlignment="1" applyProtection="1">
      <alignment horizontal="left" vertical="center" wrapText="1"/>
    </xf>
    <xf numFmtId="0" fontId="4" fillId="0" borderId="48" xfId="12" applyFont="1" applyBorder="1" applyAlignment="1" applyProtection="1">
      <alignment horizontal="left" vertical="center" wrapText="1"/>
    </xf>
    <xf numFmtId="38" fontId="4" fillId="3" borderId="36" xfId="12" applyNumberFormat="1" applyFont="1" applyFill="1" applyBorder="1" applyAlignment="1" applyProtection="1">
      <alignment horizontal="center" vertical="center"/>
    </xf>
    <xf numFmtId="38" fontId="4" fillId="3" borderId="15" xfId="12" applyNumberFormat="1" applyFont="1" applyFill="1" applyBorder="1" applyAlignment="1" applyProtection="1">
      <alignment horizontal="center" vertical="center"/>
    </xf>
    <xf numFmtId="0" fontId="4" fillId="0" borderId="61" xfId="0" applyFont="1" applyBorder="1" applyProtection="1">
      <alignment vertical="center"/>
    </xf>
    <xf numFmtId="0" fontId="4" fillId="0" borderId="43" xfId="12" applyFont="1" applyBorder="1" applyAlignment="1" applyProtection="1">
      <alignment horizontal="center" vertical="top" textRotation="255"/>
    </xf>
    <xf numFmtId="186" fontId="4" fillId="0" borderId="63" xfId="0" applyNumberFormat="1" applyFont="1" applyBorder="1" applyAlignment="1" applyProtection="1">
      <alignment horizontal="center" vertical="center"/>
    </xf>
    <xf numFmtId="49" fontId="4" fillId="0" borderId="5" xfId="12" applyNumberFormat="1" applyFont="1" applyBorder="1" applyAlignment="1" applyProtection="1">
      <alignment horizontal="left" vertical="center" wrapText="1"/>
    </xf>
    <xf numFmtId="49" fontId="4" fillId="0" borderId="6" xfId="12" applyNumberFormat="1" applyFont="1" applyBorder="1" applyAlignment="1" applyProtection="1">
      <alignment horizontal="left" vertical="center" wrapText="1"/>
    </xf>
    <xf numFmtId="49" fontId="4" fillId="0" borderId="49" xfId="12" applyNumberFormat="1" applyFont="1" applyBorder="1" applyAlignment="1" applyProtection="1">
      <alignment horizontal="left" vertical="center" wrapText="1"/>
    </xf>
    <xf numFmtId="38" fontId="4" fillId="3" borderId="38" xfId="12" applyNumberFormat="1" applyFont="1" applyFill="1" applyBorder="1" applyAlignment="1" applyProtection="1">
      <alignment horizontal="center" vertical="center"/>
    </xf>
    <xf numFmtId="38" fontId="4" fillId="3" borderId="0" xfId="12" applyNumberFormat="1" applyFont="1" applyFill="1" applyAlignment="1" applyProtection="1">
      <alignment horizontal="center" vertical="center"/>
    </xf>
    <xf numFmtId="0" fontId="4" fillId="0" borderId="44" xfId="12" applyFont="1" applyBorder="1" applyAlignment="1" applyProtection="1">
      <alignment horizontal="center" vertical="top" textRotation="255"/>
    </xf>
    <xf numFmtId="186" fontId="4" fillId="0" borderId="64" xfId="0" applyNumberFormat="1" applyFont="1" applyBorder="1" applyAlignment="1" applyProtection="1">
      <alignment horizontal="center" vertical="center"/>
    </xf>
    <xf numFmtId="49" fontId="4" fillId="0" borderId="8" xfId="12" applyNumberFormat="1" applyFont="1" applyBorder="1" applyAlignment="1" applyProtection="1">
      <alignment horizontal="left" vertical="center" wrapText="1"/>
    </xf>
    <xf numFmtId="49" fontId="4" fillId="0" borderId="9" xfId="12" applyNumberFormat="1" applyFont="1" applyBorder="1" applyAlignment="1" applyProtection="1">
      <alignment horizontal="left" vertical="center" wrapText="1"/>
    </xf>
    <xf numFmtId="49" fontId="4" fillId="0" borderId="50" xfId="12" applyNumberFormat="1" applyFont="1" applyBorder="1" applyAlignment="1" applyProtection="1">
      <alignment horizontal="left" vertical="center" wrapText="1"/>
    </xf>
    <xf numFmtId="49" fontId="4" fillId="0" borderId="42" xfId="12" applyNumberFormat="1" applyFont="1" applyBorder="1" applyAlignment="1" applyProtection="1">
      <alignment horizontal="center" vertical="top" textRotation="255"/>
    </xf>
    <xf numFmtId="186" fontId="4" fillId="0" borderId="65" xfId="0" applyNumberFormat="1" applyFont="1" applyBorder="1" applyAlignment="1" applyProtection="1">
      <alignment horizontal="center" vertical="center"/>
    </xf>
    <xf numFmtId="49" fontId="4" fillId="0" borderId="37" xfId="12" applyNumberFormat="1" applyFont="1" applyBorder="1" applyAlignment="1" applyProtection="1">
      <alignment horizontal="left" vertical="center" wrapText="1"/>
    </xf>
    <xf numFmtId="49" fontId="4" fillId="0" borderId="34" xfId="12" applyNumberFormat="1" applyFont="1" applyBorder="1" applyAlignment="1" applyProtection="1">
      <alignment horizontal="left" vertical="center" wrapText="1"/>
    </xf>
    <xf numFmtId="49" fontId="4" fillId="0" borderId="62" xfId="12" applyNumberFormat="1" applyFont="1" applyBorder="1" applyAlignment="1" applyProtection="1">
      <alignment horizontal="left" vertical="center" wrapText="1"/>
    </xf>
    <xf numFmtId="49" fontId="4" fillId="0" borderId="43" xfId="12" applyNumberFormat="1" applyFont="1" applyBorder="1" applyAlignment="1" applyProtection="1">
      <alignment horizontal="center" vertical="top" textRotation="255"/>
    </xf>
    <xf numFmtId="49" fontId="4" fillId="0" borderId="44" xfId="12" applyNumberFormat="1" applyFont="1" applyBorder="1" applyAlignment="1" applyProtection="1">
      <alignment horizontal="center" vertical="top" textRotation="255"/>
    </xf>
    <xf numFmtId="186" fontId="4" fillId="0" borderId="66" xfId="0" applyNumberFormat="1" applyFont="1" applyBorder="1" applyAlignment="1" applyProtection="1">
      <alignment horizontal="center" vertical="center"/>
    </xf>
    <xf numFmtId="49" fontId="4" fillId="0" borderId="42" xfId="12" applyNumberFormat="1" applyFont="1" applyBorder="1" applyAlignment="1" applyProtection="1">
      <alignment horizontal="center" vertical="top" textRotation="255" wrapText="1"/>
    </xf>
    <xf numFmtId="49" fontId="4" fillId="3" borderId="38" xfId="0" applyNumberFormat="1" applyFont="1" applyFill="1" applyBorder="1" applyAlignment="1" applyProtection="1">
      <alignment horizontal="center" vertical="center"/>
    </xf>
    <xf numFmtId="49" fontId="4" fillId="3" borderId="0" xfId="0" applyNumberFormat="1" applyFont="1" applyFill="1" applyAlignment="1" applyProtection="1">
      <alignment horizontal="center" vertical="center"/>
    </xf>
    <xf numFmtId="49" fontId="4" fillId="0" borderId="32" xfId="12" applyNumberFormat="1" applyFont="1" applyBorder="1" applyAlignment="1" applyProtection="1">
      <alignment horizontal="left" vertical="center" wrapText="1"/>
    </xf>
    <xf numFmtId="49" fontId="4" fillId="0" borderId="31" xfId="12" applyNumberFormat="1" applyFont="1" applyBorder="1" applyAlignment="1" applyProtection="1">
      <alignment horizontal="left" vertical="center" wrapText="1"/>
    </xf>
    <xf numFmtId="49" fontId="4" fillId="0" borderId="60" xfId="12" applyNumberFormat="1" applyFont="1" applyBorder="1" applyAlignment="1" applyProtection="1">
      <alignment horizontal="left" vertical="center" wrapText="1"/>
    </xf>
    <xf numFmtId="0" fontId="4" fillId="0" borderId="42" xfId="12" applyFont="1" applyBorder="1" applyAlignment="1" applyProtection="1">
      <alignment horizontal="center" vertical="top" textRotation="255" wrapText="1"/>
    </xf>
    <xf numFmtId="49" fontId="4" fillId="0" borderId="47" xfId="12" applyNumberFormat="1" applyFont="1" applyBorder="1" applyAlignment="1" applyProtection="1">
      <alignment horizontal="left" vertical="center" wrapText="1"/>
    </xf>
    <xf numFmtId="49" fontId="4" fillId="0" borderId="3" xfId="12" applyNumberFormat="1" applyFont="1" applyBorder="1" applyAlignment="1" applyProtection="1">
      <alignment horizontal="left" vertical="center" wrapText="1"/>
    </xf>
    <xf numFmtId="49" fontId="4" fillId="0" borderId="48" xfId="12" applyNumberFormat="1" applyFont="1" applyBorder="1" applyAlignment="1" applyProtection="1">
      <alignment horizontal="left" vertical="center" wrapText="1"/>
    </xf>
    <xf numFmtId="178" fontId="4" fillId="3" borderId="36" xfId="12" applyNumberFormat="1" applyFont="1" applyFill="1" applyBorder="1" applyAlignment="1" applyProtection="1">
      <alignment horizontal="center" vertical="center"/>
    </xf>
    <xf numFmtId="178" fontId="4" fillId="3" borderId="15" xfId="12" applyNumberFormat="1" applyFont="1" applyFill="1" applyBorder="1" applyAlignment="1" applyProtection="1">
      <alignment horizontal="center" vertical="center"/>
    </xf>
    <xf numFmtId="178" fontId="4" fillId="3" borderId="38" xfId="12" applyNumberFormat="1" applyFont="1" applyFill="1" applyBorder="1" applyAlignment="1" applyProtection="1">
      <alignment horizontal="center" vertical="center"/>
    </xf>
    <xf numFmtId="178" fontId="4" fillId="3" borderId="0" xfId="12" applyNumberFormat="1" applyFont="1" applyFill="1" applyAlignment="1" applyProtection="1">
      <alignment horizontal="center" vertical="center"/>
    </xf>
    <xf numFmtId="0" fontId="4" fillId="0" borderId="42" xfId="0" applyFont="1" applyBorder="1" applyAlignment="1" applyProtection="1">
      <alignment horizontal="center" vertical="top" textRotation="255"/>
    </xf>
    <xf numFmtId="38" fontId="4" fillId="3" borderId="17" xfId="12" applyNumberFormat="1" applyFont="1" applyFill="1" applyBorder="1" applyAlignment="1" applyProtection="1">
      <alignment horizontal="center" vertical="center"/>
    </xf>
    <xf numFmtId="0" fontId="4" fillId="0" borderId="43" xfId="0" applyFont="1" applyBorder="1" applyAlignment="1" applyProtection="1">
      <alignment horizontal="center" vertical="top" textRotation="255"/>
    </xf>
    <xf numFmtId="38" fontId="4" fillId="3" borderId="20" xfId="12" applyNumberFormat="1" applyFont="1" applyFill="1" applyBorder="1" applyAlignment="1" applyProtection="1">
      <alignment horizontal="center" vertical="center"/>
    </xf>
    <xf numFmtId="0" fontId="4" fillId="0" borderId="44" xfId="0" applyFont="1" applyBorder="1" applyAlignment="1" applyProtection="1">
      <alignment horizontal="center" vertical="top" textRotation="255"/>
    </xf>
    <xf numFmtId="49" fontId="4" fillId="3" borderId="36" xfId="0" applyNumberFormat="1" applyFont="1" applyFill="1" applyBorder="1" applyAlignment="1" applyProtection="1">
      <alignment horizontal="center" vertical="center"/>
    </xf>
    <xf numFmtId="49" fontId="4" fillId="3" borderId="15" xfId="0" applyNumberFormat="1" applyFont="1" applyFill="1" applyBorder="1" applyAlignment="1" applyProtection="1">
      <alignment horizontal="center" vertical="center"/>
    </xf>
    <xf numFmtId="49" fontId="4" fillId="3" borderId="17" xfId="0" applyNumberFormat="1" applyFont="1" applyFill="1" applyBorder="1" applyAlignment="1" applyProtection="1">
      <alignment horizontal="center" vertical="center"/>
    </xf>
    <xf numFmtId="49" fontId="4" fillId="3" borderId="20" xfId="0" applyNumberFormat="1" applyFont="1" applyFill="1" applyBorder="1" applyAlignment="1" applyProtection="1">
      <alignment horizontal="center" vertical="center"/>
    </xf>
    <xf numFmtId="49" fontId="4" fillId="6" borderId="36" xfId="0" applyNumberFormat="1" applyFont="1" applyFill="1" applyBorder="1" applyAlignment="1" applyProtection="1">
      <alignment horizontal="center" vertical="center"/>
    </xf>
    <xf numFmtId="49" fontId="4" fillId="6" borderId="15" xfId="0" applyNumberFormat="1" applyFont="1" applyFill="1" applyBorder="1" applyAlignment="1" applyProtection="1">
      <alignment horizontal="center" vertical="center"/>
    </xf>
    <xf numFmtId="49" fontId="4" fillId="6" borderId="17" xfId="0" applyNumberFormat="1" applyFont="1" applyFill="1" applyBorder="1" applyAlignment="1" applyProtection="1">
      <alignment horizontal="center" vertical="center"/>
    </xf>
    <xf numFmtId="49" fontId="4" fillId="6" borderId="38" xfId="0" applyNumberFormat="1" applyFont="1" applyFill="1" applyBorder="1" applyAlignment="1" applyProtection="1">
      <alignment horizontal="center" vertical="center"/>
    </xf>
    <xf numFmtId="49" fontId="4" fillId="6" borderId="0" xfId="0" applyNumberFormat="1" applyFont="1" applyFill="1" applyAlignment="1" applyProtection="1">
      <alignment horizontal="center" vertical="center"/>
    </xf>
    <xf numFmtId="49" fontId="4" fillId="6" borderId="20" xfId="0" applyNumberFormat="1" applyFont="1" applyFill="1" applyBorder="1" applyAlignment="1" applyProtection="1">
      <alignment horizontal="center" vertical="center"/>
    </xf>
    <xf numFmtId="0" fontId="4" fillId="0" borderId="15" xfId="0" applyFont="1" applyBorder="1" applyAlignment="1" applyProtection="1">
      <alignment vertical="top"/>
    </xf>
    <xf numFmtId="177" fontId="4" fillId="0" borderId="0" xfId="2" applyNumberFormat="1" applyFont="1" applyProtection="1">
      <alignment vertical="center"/>
    </xf>
    <xf numFmtId="178" fontId="4" fillId="0" borderId="0" xfId="2" applyNumberFormat="1" applyFont="1" applyProtection="1">
      <alignment vertical="center"/>
    </xf>
    <xf numFmtId="182" fontId="4" fillId="0" borderId="0" xfId="2" applyNumberFormat="1" applyFont="1" applyProtection="1">
      <alignment vertical="center"/>
    </xf>
    <xf numFmtId="0" fontId="16" fillId="0" borderId="15" xfId="0" applyFont="1" applyBorder="1" applyProtection="1">
      <alignment vertical="center"/>
    </xf>
    <xf numFmtId="177" fontId="4" fillId="0" borderId="15" xfId="0" applyNumberFormat="1" applyFont="1" applyBorder="1" applyProtection="1">
      <alignment vertical="center"/>
    </xf>
    <xf numFmtId="178" fontId="4" fillId="0" borderId="15" xfId="0" applyNumberFormat="1" applyFont="1" applyBorder="1" applyProtection="1">
      <alignment vertical="center"/>
    </xf>
    <xf numFmtId="182" fontId="4" fillId="0" borderId="15" xfId="0" applyNumberFormat="1" applyFont="1" applyBorder="1" applyProtection="1">
      <alignment vertical="center"/>
    </xf>
    <xf numFmtId="177" fontId="4" fillId="0" borderId="0" xfId="0" applyNumberFormat="1" applyFont="1" applyProtection="1">
      <alignment vertical="center"/>
    </xf>
    <xf numFmtId="178" fontId="4" fillId="0" borderId="0" xfId="0" applyNumberFormat="1" applyFont="1" applyProtection="1">
      <alignment vertical="center"/>
    </xf>
    <xf numFmtId="182" fontId="4" fillId="0" borderId="0" xfId="0" applyNumberFormat="1" applyFont="1" applyProtection="1">
      <alignment vertical="center"/>
    </xf>
    <xf numFmtId="0" fontId="21" fillId="0" borderId="12" xfId="0" applyFont="1" applyBorder="1" applyAlignment="1" applyProtection="1">
      <alignment vertical="center" wrapText="1"/>
    </xf>
    <xf numFmtId="0" fontId="4" fillId="0" borderId="20" xfId="1" applyFont="1" applyBorder="1" applyProtection="1">
      <alignment vertical="center"/>
    </xf>
    <xf numFmtId="0" fontId="4" fillId="0" borderId="19" xfId="2" applyFont="1" applyBorder="1" applyProtection="1">
      <alignment vertical="center"/>
    </xf>
    <xf numFmtId="0" fontId="18" fillId="0" borderId="45" xfId="0" applyFont="1" applyBorder="1" applyAlignment="1" applyProtection="1">
      <alignment horizontal="left" vertical="center" wrapText="1"/>
    </xf>
    <xf numFmtId="0" fontId="18" fillId="0" borderId="23" xfId="0" applyFont="1" applyBorder="1" applyAlignment="1" applyProtection="1">
      <alignment horizontal="left" vertical="center" wrapText="1"/>
    </xf>
    <xf numFmtId="0" fontId="18" fillId="0" borderId="1" xfId="0" applyFont="1" applyBorder="1" applyAlignment="1" applyProtection="1">
      <alignment horizontal="left" vertical="center" wrapText="1"/>
    </xf>
    <xf numFmtId="0" fontId="18" fillId="0" borderId="45" xfId="0" applyFont="1" applyBorder="1" applyAlignment="1" applyProtection="1">
      <alignment horizontal="center" vertical="center" wrapText="1"/>
    </xf>
    <xf numFmtId="0" fontId="18" fillId="0" borderId="24" xfId="0" applyFont="1" applyBorder="1" applyAlignment="1" applyProtection="1">
      <alignment horizontal="left" vertical="center" wrapText="1"/>
    </xf>
    <xf numFmtId="0" fontId="18" fillId="0" borderId="23" xfId="0" applyFont="1" applyBorder="1" applyAlignment="1" applyProtection="1">
      <alignment horizontal="center" vertical="center" wrapText="1"/>
    </xf>
    <xf numFmtId="0" fontId="18" fillId="0" borderId="24" xfId="0" applyFont="1" applyBorder="1" applyAlignment="1" applyProtection="1">
      <alignment horizontal="center" vertical="center" wrapText="1"/>
    </xf>
    <xf numFmtId="0" fontId="18" fillId="0" borderId="23" xfId="2" applyFont="1" applyBorder="1" applyProtection="1">
      <alignment vertical="center"/>
    </xf>
    <xf numFmtId="0" fontId="18" fillId="0" borderId="1" xfId="2" applyFont="1" applyBorder="1" applyProtection="1">
      <alignment vertical="center"/>
    </xf>
    <xf numFmtId="0" fontId="18" fillId="0" borderId="24" xfId="2" applyFont="1" applyBorder="1" applyProtection="1">
      <alignment vertical="center"/>
    </xf>
    <xf numFmtId="0" fontId="18" fillId="0" borderId="51" xfId="2" applyFont="1" applyBorder="1" applyAlignment="1" applyProtection="1">
      <alignment vertical="center" wrapText="1"/>
    </xf>
    <xf numFmtId="180" fontId="4" fillId="0" borderId="46" xfId="0" applyNumberFormat="1" applyFont="1" applyBorder="1" applyProtection="1">
      <alignment vertical="center"/>
    </xf>
    <xf numFmtId="180" fontId="4" fillId="0" borderId="39" xfId="0" applyNumberFormat="1" applyFont="1" applyBorder="1" applyProtection="1">
      <alignment vertical="center"/>
    </xf>
    <xf numFmtId="0" fontId="4" fillId="0" borderId="15" xfId="2" applyFont="1" applyBorder="1" applyProtection="1">
      <alignment vertical="center"/>
    </xf>
    <xf numFmtId="0" fontId="4" fillId="0" borderId="16" xfId="2" applyFont="1" applyBorder="1" applyProtection="1">
      <alignment vertical="center"/>
    </xf>
    <xf numFmtId="49" fontId="4" fillId="0" borderId="0" xfId="0" applyNumberFormat="1" applyFont="1" applyAlignment="1" applyProtection="1">
      <alignment vertical="top"/>
    </xf>
    <xf numFmtId="181" fontId="16" fillId="0" borderId="16" xfId="0" applyNumberFormat="1" applyFont="1" applyBorder="1" applyProtection="1">
      <alignment vertical="center"/>
    </xf>
    <xf numFmtId="49" fontId="16" fillId="0" borderId="0" xfId="0" applyNumberFormat="1" applyFont="1" applyProtection="1">
      <alignment vertical="center"/>
    </xf>
    <xf numFmtId="0" fontId="27" fillId="0" borderId="12" xfId="0" applyFont="1" applyBorder="1" applyAlignment="1" applyProtection="1">
      <alignment horizontal="left" vertical="center" wrapText="1"/>
    </xf>
    <xf numFmtId="0" fontId="4" fillId="0" borderId="68" xfId="2" applyFont="1" applyBorder="1" applyProtection="1">
      <alignment vertical="center"/>
    </xf>
    <xf numFmtId="49" fontId="18" fillId="0" borderId="1" xfId="0" applyNumberFormat="1" applyFont="1" applyBorder="1" applyAlignment="1" applyProtection="1">
      <alignment horizontal="left" vertical="center"/>
    </xf>
    <xf numFmtId="49" fontId="18" fillId="0" borderId="24" xfId="0" applyNumberFormat="1" applyFont="1" applyBorder="1" applyAlignment="1" applyProtection="1">
      <alignment horizontal="left" vertical="center"/>
    </xf>
    <xf numFmtId="49" fontId="18" fillId="0" borderId="23" xfId="0" applyNumberFormat="1" applyFont="1" applyBorder="1" applyAlignment="1" applyProtection="1">
      <alignment horizontal="left" vertical="center"/>
    </xf>
    <xf numFmtId="49" fontId="18" fillId="0" borderId="36" xfId="0" applyNumberFormat="1" applyFont="1" applyBorder="1" applyAlignment="1" applyProtection="1">
      <alignment horizontal="left" vertical="center"/>
    </xf>
    <xf numFmtId="49" fontId="18" fillId="0" borderId="15" xfId="0" applyNumberFormat="1" applyFont="1" applyBorder="1" applyAlignment="1" applyProtection="1">
      <alignment horizontal="left" vertical="center"/>
    </xf>
    <xf numFmtId="49" fontId="18" fillId="0" borderId="17" xfId="0" applyNumberFormat="1" applyFont="1" applyBorder="1" applyAlignment="1" applyProtection="1">
      <alignment horizontal="left" vertical="center"/>
    </xf>
    <xf numFmtId="180" fontId="4" fillId="0" borderId="42" xfId="0" applyNumberFormat="1" applyFont="1" applyBorder="1" applyProtection="1">
      <alignment vertical="center"/>
    </xf>
    <xf numFmtId="180" fontId="4" fillId="0" borderId="63" xfId="0" applyNumberFormat="1" applyFont="1" applyBorder="1" applyProtection="1">
      <alignment vertical="center"/>
    </xf>
    <xf numFmtId="180" fontId="4" fillId="0" borderId="66" xfId="0" applyNumberFormat="1" applyFont="1" applyBorder="1" applyProtection="1">
      <alignment vertical="center"/>
    </xf>
    <xf numFmtId="178" fontId="4" fillId="0" borderId="12" xfId="0" applyNumberFormat="1" applyFont="1" applyBorder="1" applyProtection="1">
      <alignment vertical="center"/>
    </xf>
    <xf numFmtId="182" fontId="4" fillId="0" borderId="12" xfId="0" applyNumberFormat="1" applyFont="1" applyBorder="1" applyProtection="1">
      <alignment vertical="center"/>
    </xf>
    <xf numFmtId="182" fontId="4" fillId="0" borderId="12" xfId="0" applyNumberFormat="1" applyFont="1" applyBorder="1" applyAlignment="1" applyProtection="1">
      <alignment vertical="top"/>
    </xf>
    <xf numFmtId="178" fontId="4" fillId="0" borderId="12" xfId="0" applyNumberFormat="1" applyFont="1" applyBorder="1" applyAlignment="1" applyProtection="1">
      <alignment vertical="top"/>
    </xf>
    <xf numFmtId="49" fontId="4" fillId="0" borderId="15" xfId="0" applyNumberFormat="1" applyFont="1" applyBorder="1" applyProtection="1">
      <alignment vertical="center"/>
    </xf>
    <xf numFmtId="49" fontId="4" fillId="0" borderId="12" xfId="0" applyNumberFormat="1" applyFont="1" applyBorder="1" applyAlignment="1" applyProtection="1">
      <alignment vertical="top"/>
    </xf>
    <xf numFmtId="0" fontId="18" fillId="0" borderId="0" xfId="0" applyFont="1" applyAlignment="1" applyProtection="1">
      <alignment horizontal="left" vertical="center"/>
    </xf>
    <xf numFmtId="0" fontId="19" fillId="0" borderId="0" xfId="0" applyFont="1" applyAlignment="1" applyProtection="1">
      <alignment vertical="top"/>
    </xf>
    <xf numFmtId="0" fontId="20" fillId="0" borderId="0" xfId="0" applyFont="1" applyProtection="1">
      <alignment vertical="center"/>
    </xf>
    <xf numFmtId="179" fontId="7" fillId="0" borderId="0" xfId="1" applyNumberFormat="1" applyFont="1" applyAlignment="1" applyProtection="1">
      <alignment vertical="top"/>
    </xf>
    <xf numFmtId="0" fontId="20" fillId="0" borderId="0" xfId="0" applyFont="1" applyAlignment="1" applyProtection="1">
      <alignment horizontal="left" vertical="center"/>
    </xf>
    <xf numFmtId="0" fontId="19" fillId="0" borderId="0" xfId="0" applyFont="1" applyProtection="1">
      <alignment vertical="center"/>
    </xf>
    <xf numFmtId="0" fontId="4" fillId="0" borderId="0" xfId="0" applyFont="1" applyAlignment="1" applyProtection="1">
      <alignment vertical="top" wrapText="1"/>
    </xf>
    <xf numFmtId="14" fontId="18" fillId="0" borderId="0" xfId="0" applyNumberFormat="1" applyFont="1" applyAlignment="1" applyProtection="1">
      <alignment horizontal="left" vertical="center"/>
    </xf>
    <xf numFmtId="0" fontId="14" fillId="0" borderId="0" xfId="0" applyFont="1" applyAlignment="1" applyProtection="1">
      <alignment horizontal="right" vertical="top"/>
    </xf>
    <xf numFmtId="0" fontId="18" fillId="0" borderId="0" xfId="0" applyFont="1" applyProtection="1">
      <alignment vertical="center"/>
    </xf>
    <xf numFmtId="0" fontId="4" fillId="0" borderId="27" xfId="0" applyFont="1" applyBorder="1" applyAlignment="1" applyProtection="1">
      <alignment horizontal="center" vertical="center" textRotation="255"/>
    </xf>
    <xf numFmtId="0" fontId="4" fillId="0" borderId="27" xfId="0" applyFont="1" applyBorder="1" applyAlignment="1" applyProtection="1">
      <alignment horizontal="left" vertical="center"/>
    </xf>
    <xf numFmtId="0" fontId="4" fillId="0" borderId="27" xfId="0" applyFont="1" applyBorder="1" applyAlignment="1" applyProtection="1">
      <alignment horizontal="left" vertical="center" wrapText="1"/>
    </xf>
    <xf numFmtId="0" fontId="18" fillId="0" borderId="27" xfId="0" applyFont="1" applyBorder="1" applyAlignment="1" applyProtection="1">
      <alignment horizontal="left" vertical="center" wrapText="1"/>
    </xf>
    <xf numFmtId="0" fontId="18" fillId="0" borderId="27" xfId="0" applyFont="1" applyBorder="1" applyAlignment="1" applyProtection="1">
      <alignment horizontal="left" vertical="center"/>
    </xf>
    <xf numFmtId="0" fontId="18" fillId="0" borderId="41" xfId="0" applyFont="1" applyBorder="1" applyProtection="1">
      <alignment vertical="center"/>
    </xf>
    <xf numFmtId="0" fontId="18" fillId="0" borderId="20" xfId="0" applyFont="1" applyBorder="1" applyProtection="1">
      <alignment vertical="center"/>
    </xf>
    <xf numFmtId="0" fontId="18" fillId="0" borderId="7" xfId="0" applyFont="1" applyBorder="1" applyProtection="1">
      <alignment vertical="center"/>
    </xf>
    <xf numFmtId="0" fontId="18" fillId="0" borderId="29" xfId="0" applyFont="1" applyBorder="1" applyProtection="1">
      <alignment vertical="center"/>
    </xf>
    <xf numFmtId="0" fontId="4" fillId="0" borderId="0" xfId="0" applyFont="1" applyAlignment="1" applyProtection="1">
      <alignment vertical="center" wrapText="1"/>
    </xf>
    <xf numFmtId="0" fontId="18" fillId="0" borderId="0" xfId="0" applyFont="1" applyAlignment="1" applyProtection="1">
      <alignment vertical="center" wrapText="1"/>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38" fontId="18" fillId="2" borderId="25" xfId="18" applyNumberFormat="1" applyFont="1" applyFill="1" applyBorder="1" applyAlignment="1" applyProtection="1">
      <alignment horizontal="right" vertical="center"/>
      <protection locked="0"/>
    </xf>
    <xf numFmtId="38" fontId="18" fillId="2" borderId="11" xfId="18" applyNumberFormat="1" applyFont="1" applyFill="1" applyBorder="1" applyAlignment="1" applyProtection="1">
      <alignment horizontal="right" vertical="center"/>
      <protection locked="0"/>
    </xf>
    <xf numFmtId="38" fontId="18" fillId="2" borderId="26" xfId="18" applyNumberFormat="1" applyFont="1" applyFill="1" applyBorder="1" applyAlignment="1" applyProtection="1">
      <alignment horizontal="right" vertical="center"/>
      <protection locked="0"/>
    </xf>
    <xf numFmtId="0" fontId="4" fillId="0" borderId="0" xfId="1" applyNumberFormat="1" applyFont="1" applyAlignment="1" applyProtection="1">
      <alignment horizontal="left" vertical="center"/>
    </xf>
    <xf numFmtId="0" fontId="18" fillId="0" borderId="0" xfId="0" applyNumberFormat="1" applyFont="1" applyAlignment="1" applyProtection="1">
      <alignment horizontal="left" vertical="center"/>
    </xf>
    <xf numFmtId="0" fontId="7" fillId="0" borderId="0" xfId="1" applyNumberFormat="1" applyFont="1" applyAlignment="1" applyProtection="1">
      <alignment horizontal="right" vertical="top"/>
    </xf>
  </cellXfs>
  <cellStyles count="19">
    <cellStyle name="ハイパーリンク 2" xfId="15" xr:uid="{00000000-0005-0000-0000-000001000000}"/>
    <cellStyle name="桁区切り" xfId="18" builtinId="6"/>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200">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CCECFF"/>
      <color rgb="FFCCECFC"/>
      <color rgb="FFCCEDFF"/>
      <color rgb="FFFFCCFF"/>
      <color rgb="FFBFBFBF"/>
      <color rgb="FFFFE699"/>
      <color rgb="FFFFFF99"/>
      <color rgb="FFFFFF66"/>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371"/>
  <sheetViews>
    <sheetView showGridLines="0" tabSelected="1" topLeftCell="B1" zoomScaleNormal="100" workbookViewId="0">
      <selection activeCell="B1" sqref="B1"/>
    </sheetView>
  </sheetViews>
  <sheetFormatPr defaultRowHeight="13.5" x14ac:dyDescent="0.15"/>
  <cols>
    <col min="1" max="1" width="10.625" style="318" hidden="1" customWidth="1"/>
    <col min="2" max="3" width="1.625" style="130" customWidth="1"/>
    <col min="4" max="4" width="5.625" style="130" customWidth="1"/>
    <col min="5" max="5" width="6.625" style="130" customWidth="1"/>
    <col min="6" max="6" width="10.625" style="130" customWidth="1"/>
    <col min="7" max="7" width="4.625" style="130" customWidth="1"/>
    <col min="8" max="8" width="6.25" style="130" customWidth="1"/>
    <col min="9" max="9" width="1.625" style="130" customWidth="1"/>
    <col min="10" max="10" width="5.25" style="130" customWidth="1"/>
    <col min="11" max="11" width="3.625" style="130" customWidth="1"/>
    <col min="12" max="12" width="6.5" style="130" customWidth="1"/>
    <col min="13" max="13" width="6.625" style="130" customWidth="1"/>
    <col min="14" max="14" width="9.75" style="130" customWidth="1"/>
    <col min="15" max="15" width="6.625" style="130" customWidth="1"/>
    <col min="16" max="16" width="24.25" style="130" customWidth="1"/>
    <col min="17" max="19" width="6.625" style="130" customWidth="1"/>
    <col min="20" max="20" width="8" style="130" customWidth="1"/>
    <col min="21" max="21" width="5" style="130" customWidth="1"/>
    <col min="22" max="24" width="2.5" style="130" customWidth="1"/>
    <col min="25" max="25" width="14.75" style="130" customWidth="1"/>
    <col min="26" max="26" width="2.625" style="130" customWidth="1"/>
    <col min="27" max="16384" width="9" style="130"/>
  </cols>
  <sheetData>
    <row r="1" spans="1:26" ht="30" customHeight="1" x14ac:dyDescent="0.15">
      <c r="A1" s="468" t="s">
        <v>249</v>
      </c>
      <c r="B1" s="128"/>
      <c r="C1" s="129" t="s">
        <v>189</v>
      </c>
      <c r="D1" s="129"/>
      <c r="U1" s="131"/>
      <c r="V1" s="131"/>
      <c r="W1" s="467" t="s">
        <v>363</v>
      </c>
      <c r="X1" s="132"/>
      <c r="Y1" s="132"/>
      <c r="Z1" s="132"/>
    </row>
    <row r="2" spans="1:26" ht="15" hidden="1" customHeight="1" x14ac:dyDescent="0.15">
      <c r="A2" s="468" t="s">
        <v>36</v>
      </c>
      <c r="B2" s="128"/>
      <c r="C2" s="133"/>
      <c r="D2" s="133"/>
      <c r="E2" s="133"/>
      <c r="F2" s="133"/>
      <c r="G2" s="133"/>
      <c r="H2" s="133"/>
    </row>
    <row r="3" spans="1:26" ht="32.1" customHeight="1" x14ac:dyDescent="0.15">
      <c r="A3" s="469" t="s">
        <v>364</v>
      </c>
      <c r="B3" s="134"/>
      <c r="C3" s="135" t="s">
        <v>259</v>
      </c>
      <c r="D3" s="135"/>
      <c r="E3" s="135"/>
      <c r="F3" s="135"/>
      <c r="G3" s="135"/>
      <c r="H3" s="135"/>
      <c r="I3" s="135"/>
      <c r="J3" s="135"/>
      <c r="K3" s="135"/>
      <c r="L3" s="135"/>
      <c r="M3" s="135"/>
      <c r="N3" s="135"/>
      <c r="O3" s="135"/>
      <c r="P3" s="135"/>
      <c r="Q3" s="135"/>
      <c r="R3" s="135"/>
      <c r="S3" s="135"/>
      <c r="T3" s="135"/>
      <c r="U3" s="135"/>
      <c r="V3" s="135"/>
      <c r="W3" s="135"/>
      <c r="X3" s="135"/>
      <c r="Y3" s="135"/>
      <c r="Z3" s="135"/>
    </row>
    <row r="4" spans="1:26" ht="5.25" customHeight="1" x14ac:dyDescent="0.15">
      <c r="A4" s="134"/>
      <c r="B4" s="134"/>
      <c r="C4" s="136"/>
      <c r="D4" s="137"/>
      <c r="E4" s="137"/>
      <c r="F4" s="137"/>
      <c r="G4" s="137"/>
      <c r="H4" s="137"/>
      <c r="I4" s="137"/>
      <c r="J4" s="137"/>
      <c r="K4" s="137"/>
      <c r="L4" s="137"/>
      <c r="M4" s="137"/>
      <c r="N4" s="137"/>
      <c r="O4" s="137"/>
      <c r="P4" s="137"/>
      <c r="Q4" s="137"/>
      <c r="R4" s="137"/>
      <c r="S4" s="137"/>
      <c r="T4" s="137"/>
      <c r="U4" s="137"/>
      <c r="V4" s="137"/>
      <c r="W4" s="137"/>
      <c r="X4" s="137"/>
      <c r="Y4" s="137"/>
      <c r="Z4" s="138"/>
    </row>
    <row r="5" spans="1:26" ht="15" customHeight="1" x14ac:dyDescent="0.15">
      <c r="A5" s="134"/>
      <c r="B5" s="139"/>
      <c r="C5" s="140" t="s">
        <v>258</v>
      </c>
      <c r="D5" s="141"/>
      <c r="E5" s="141"/>
      <c r="F5" s="141"/>
      <c r="G5" s="141"/>
      <c r="H5" s="141"/>
      <c r="I5" s="141"/>
      <c r="J5" s="141"/>
      <c r="K5" s="141"/>
      <c r="L5" s="141"/>
      <c r="M5" s="141"/>
      <c r="N5" s="141"/>
      <c r="O5" s="141"/>
      <c r="P5" s="141"/>
      <c r="Q5" s="141"/>
      <c r="R5" s="141"/>
      <c r="S5" s="141"/>
      <c r="T5" s="141"/>
      <c r="U5" s="141"/>
      <c r="V5" s="141"/>
      <c r="W5" s="141"/>
      <c r="X5" s="141"/>
      <c r="Y5" s="141"/>
      <c r="Z5" s="142"/>
    </row>
    <row r="6" spans="1:26" ht="15" customHeight="1" x14ac:dyDescent="0.15">
      <c r="A6" s="134"/>
      <c r="B6" s="134"/>
      <c r="C6" s="140" t="s">
        <v>23</v>
      </c>
      <c r="D6" s="141"/>
      <c r="E6" s="141"/>
      <c r="F6" s="141"/>
      <c r="G6" s="141"/>
      <c r="H6" s="141"/>
      <c r="I6" s="141"/>
      <c r="J6" s="141"/>
      <c r="K6" s="141"/>
      <c r="L6" s="141"/>
      <c r="M6" s="141"/>
      <c r="N6" s="141"/>
      <c r="O6" s="141"/>
      <c r="P6" s="141"/>
      <c r="Q6" s="141"/>
      <c r="R6" s="141"/>
      <c r="S6" s="141"/>
      <c r="T6" s="141"/>
      <c r="U6" s="141"/>
      <c r="V6" s="141"/>
      <c r="W6" s="141"/>
      <c r="X6" s="141"/>
      <c r="Y6" s="141"/>
      <c r="Z6" s="142"/>
    </row>
    <row r="7" spans="1:26" ht="15" customHeight="1" x14ac:dyDescent="0.15">
      <c r="A7" s="134"/>
      <c r="B7" s="134"/>
      <c r="C7" s="140" t="s">
        <v>24</v>
      </c>
      <c r="D7" s="141"/>
      <c r="E7" s="141"/>
      <c r="F7" s="141"/>
      <c r="G7" s="141"/>
      <c r="H7" s="141"/>
      <c r="I7" s="141"/>
      <c r="J7" s="141"/>
      <c r="K7" s="141"/>
      <c r="L7" s="141"/>
      <c r="M7" s="141"/>
      <c r="N7" s="141"/>
      <c r="O7" s="141"/>
      <c r="P7" s="141"/>
      <c r="Q7" s="141"/>
      <c r="R7" s="141"/>
      <c r="S7" s="141"/>
      <c r="T7" s="141"/>
      <c r="U7" s="141"/>
      <c r="V7" s="141"/>
      <c r="W7" s="141"/>
      <c r="X7" s="141"/>
      <c r="Y7" s="141"/>
      <c r="Z7" s="142"/>
    </row>
    <row r="8" spans="1:26" ht="15" hidden="1" customHeight="1" x14ac:dyDescent="0.15">
      <c r="A8" s="134"/>
      <c r="B8" s="134"/>
      <c r="C8" s="140"/>
      <c r="D8" s="141"/>
      <c r="E8" s="141"/>
      <c r="F8" s="141"/>
      <c r="G8" s="141"/>
      <c r="H8" s="141"/>
      <c r="I8" s="141"/>
      <c r="J8" s="141"/>
      <c r="K8" s="141"/>
      <c r="L8" s="141"/>
      <c r="M8" s="141"/>
      <c r="N8" s="141"/>
      <c r="O8" s="141"/>
      <c r="P8" s="141"/>
      <c r="Q8" s="141"/>
      <c r="R8" s="141"/>
      <c r="S8" s="141"/>
      <c r="T8" s="141"/>
      <c r="U8" s="141"/>
      <c r="V8" s="141"/>
      <c r="W8" s="141"/>
      <c r="X8" s="141"/>
      <c r="Y8" s="141"/>
      <c r="Z8" s="142"/>
    </row>
    <row r="9" spans="1:26" ht="7.5" customHeight="1" x14ac:dyDescent="0.15">
      <c r="A9" s="134"/>
      <c r="B9" s="134"/>
      <c r="C9" s="143"/>
      <c r="D9" s="144"/>
      <c r="E9" s="144"/>
      <c r="F9" s="144"/>
      <c r="G9" s="144"/>
      <c r="H9" s="144"/>
      <c r="I9" s="144"/>
      <c r="J9" s="144"/>
      <c r="K9" s="144"/>
      <c r="L9" s="144"/>
      <c r="M9" s="144"/>
      <c r="N9" s="144"/>
      <c r="O9" s="144"/>
      <c r="P9" s="144"/>
      <c r="Q9" s="144"/>
      <c r="R9" s="144"/>
      <c r="S9" s="144"/>
      <c r="T9" s="144"/>
      <c r="U9" s="144"/>
      <c r="V9" s="144"/>
      <c r="W9" s="144"/>
      <c r="X9" s="144"/>
      <c r="Y9" s="144"/>
      <c r="Z9" s="145"/>
    </row>
    <row r="10" spans="1:26" ht="27" customHeight="1" x14ac:dyDescent="0.15">
      <c r="A10" s="134"/>
      <c r="B10" s="134"/>
    </row>
    <row r="11" spans="1:26" ht="15.6" hidden="1" customHeight="1" x14ac:dyDescent="0.15">
      <c r="A11" s="134"/>
      <c r="B11" s="134"/>
    </row>
    <row r="12" spans="1:26" ht="15.6" hidden="1" customHeight="1" x14ac:dyDescent="0.15">
      <c r="A12" s="134"/>
      <c r="B12" s="134"/>
    </row>
    <row r="13" spans="1:26" ht="20.100000000000001" customHeight="1" x14ac:dyDescent="0.15">
      <c r="A13" s="146"/>
      <c r="B13" s="134"/>
      <c r="C13" s="147" t="s">
        <v>25</v>
      </c>
      <c r="D13" s="148"/>
      <c r="E13" s="148"/>
      <c r="F13" s="148"/>
      <c r="G13" s="148"/>
      <c r="H13" s="149"/>
    </row>
    <row r="14" spans="1:26" ht="15.75" customHeight="1" x14ac:dyDescent="0.15">
      <c r="A14" s="146"/>
      <c r="B14" s="134"/>
      <c r="C14" s="150"/>
      <c r="D14" s="151"/>
      <c r="E14" s="151"/>
      <c r="F14" s="151"/>
      <c r="G14" s="151"/>
      <c r="H14" s="151"/>
      <c r="I14" s="152"/>
      <c r="J14" s="152"/>
      <c r="K14" s="152"/>
      <c r="L14" s="152"/>
      <c r="M14" s="152"/>
      <c r="N14" s="152"/>
      <c r="O14" s="152"/>
      <c r="P14" s="152"/>
      <c r="Q14" s="152"/>
      <c r="R14" s="152"/>
      <c r="S14" s="152"/>
      <c r="T14" s="152"/>
      <c r="U14" s="152"/>
      <c r="V14" s="152"/>
      <c r="W14" s="152"/>
      <c r="X14" s="152"/>
      <c r="Y14" s="152"/>
      <c r="Z14" s="153"/>
    </row>
    <row r="15" spans="1:26" ht="15.75" hidden="1" customHeight="1" x14ac:dyDescent="0.15">
      <c r="A15" s="146"/>
      <c r="B15" s="134"/>
      <c r="C15" s="150"/>
      <c r="D15" s="151"/>
      <c r="E15" s="151"/>
      <c r="F15" s="151"/>
      <c r="G15" s="151"/>
      <c r="H15" s="151"/>
      <c r="I15" s="154"/>
      <c r="J15" s="154"/>
      <c r="K15" s="154"/>
      <c r="L15" s="154"/>
      <c r="M15" s="154"/>
      <c r="N15" s="154"/>
      <c r="O15" s="154"/>
      <c r="P15" s="154"/>
      <c r="Q15" s="154"/>
      <c r="R15" s="154"/>
      <c r="S15" s="154"/>
      <c r="T15" s="154"/>
      <c r="U15" s="154"/>
      <c r="V15" s="154"/>
      <c r="W15" s="154"/>
      <c r="X15" s="154"/>
      <c r="Y15" s="154"/>
      <c r="Z15" s="155"/>
    </row>
    <row r="16" spans="1:26" ht="15.75" hidden="1" customHeight="1" x14ac:dyDescent="0.15">
      <c r="A16" s="146"/>
      <c r="B16" s="134"/>
      <c r="C16" s="150"/>
      <c r="D16" s="151"/>
      <c r="E16" s="151"/>
      <c r="F16" s="151"/>
      <c r="G16" s="151"/>
      <c r="H16" s="151"/>
      <c r="I16" s="154"/>
      <c r="J16" s="154"/>
      <c r="K16" s="154"/>
      <c r="L16" s="154"/>
      <c r="M16" s="154"/>
      <c r="N16" s="154"/>
      <c r="O16" s="154"/>
      <c r="P16" s="154"/>
      <c r="Q16" s="154"/>
      <c r="R16" s="154"/>
      <c r="S16" s="154"/>
      <c r="T16" s="154"/>
      <c r="U16" s="154"/>
      <c r="V16" s="154"/>
      <c r="W16" s="154"/>
      <c r="X16" s="154"/>
      <c r="Y16" s="154"/>
      <c r="Z16" s="155"/>
    </row>
    <row r="17" spans="1:26" ht="15.75" hidden="1" customHeight="1" x14ac:dyDescent="0.15">
      <c r="A17" s="146"/>
      <c r="B17" s="134"/>
      <c r="C17" s="150"/>
      <c r="D17" s="151"/>
      <c r="E17" s="151"/>
      <c r="F17" s="151"/>
      <c r="G17" s="151"/>
      <c r="H17" s="151"/>
      <c r="I17" s="154"/>
      <c r="J17" s="154"/>
      <c r="K17" s="154"/>
      <c r="L17" s="154"/>
      <c r="M17" s="154"/>
      <c r="N17" s="154"/>
      <c r="O17" s="154"/>
      <c r="P17" s="154"/>
      <c r="Q17" s="154"/>
      <c r="R17" s="154"/>
      <c r="S17" s="154"/>
      <c r="T17" s="154"/>
      <c r="U17" s="154"/>
      <c r="V17" s="154"/>
      <c r="W17" s="154"/>
      <c r="X17" s="154"/>
      <c r="Y17" s="154"/>
      <c r="Z17" s="155"/>
    </row>
    <row r="18" spans="1:26" ht="15.75" hidden="1" customHeight="1" x14ac:dyDescent="0.15">
      <c r="A18" s="146"/>
      <c r="B18" s="134"/>
      <c r="C18" s="150"/>
      <c r="D18" s="151"/>
      <c r="E18" s="151"/>
      <c r="F18" s="151"/>
      <c r="G18" s="151"/>
      <c r="H18" s="151"/>
      <c r="I18" s="154"/>
      <c r="J18" s="154"/>
      <c r="K18" s="154"/>
      <c r="L18" s="154"/>
      <c r="M18" s="154"/>
      <c r="N18" s="154"/>
      <c r="O18" s="154"/>
      <c r="P18" s="154"/>
      <c r="Q18" s="154"/>
      <c r="R18" s="154"/>
      <c r="S18" s="154"/>
      <c r="T18" s="154"/>
      <c r="U18" s="154"/>
      <c r="V18" s="154"/>
      <c r="W18" s="154"/>
      <c r="X18" s="154"/>
      <c r="Y18" s="154"/>
      <c r="Z18" s="155"/>
    </row>
    <row r="19" spans="1:26" ht="15.75" hidden="1" customHeight="1" x14ac:dyDescent="0.15">
      <c r="A19" s="146"/>
      <c r="B19" s="134"/>
      <c r="C19" s="150"/>
      <c r="D19" s="151"/>
      <c r="E19" s="151"/>
      <c r="F19" s="151"/>
      <c r="G19" s="151"/>
      <c r="H19" s="151"/>
      <c r="I19" s="154"/>
      <c r="J19" s="154"/>
      <c r="K19" s="154"/>
      <c r="L19" s="154"/>
      <c r="M19" s="154"/>
      <c r="N19" s="154"/>
      <c r="O19" s="154"/>
      <c r="P19" s="154"/>
      <c r="Q19" s="154"/>
      <c r="R19" s="154"/>
      <c r="S19" s="154"/>
      <c r="T19" s="154"/>
      <c r="U19" s="154"/>
      <c r="V19" s="154"/>
      <c r="W19" s="154"/>
      <c r="X19" s="154"/>
      <c r="Y19" s="154"/>
      <c r="Z19" s="155"/>
    </row>
    <row r="20" spans="1:26" ht="20.100000000000001" customHeight="1" x14ac:dyDescent="0.15">
      <c r="A20" s="146">
        <f>IF(TRIM($I20)="", 1001, 0)</f>
        <v>1001</v>
      </c>
      <c r="B20" s="134"/>
      <c r="C20" s="156"/>
      <c r="D20" s="157">
        <v>1</v>
      </c>
      <c r="E20" s="130" t="s">
        <v>0</v>
      </c>
      <c r="I20" s="74"/>
      <c r="J20" s="75"/>
      <c r="K20" s="75"/>
      <c r="L20" s="75"/>
      <c r="M20" s="75"/>
      <c r="N20" s="154"/>
      <c r="O20" s="154"/>
      <c r="P20" s="154"/>
      <c r="Q20" s="154"/>
      <c r="R20" s="154"/>
      <c r="S20" s="154"/>
      <c r="T20" s="154"/>
      <c r="U20" s="154"/>
      <c r="V20" s="154"/>
      <c r="W20" s="154"/>
      <c r="X20" s="154"/>
      <c r="Y20" s="154"/>
      <c r="Z20" s="155"/>
    </row>
    <row r="21" spans="1:26" ht="20.100000000000001" customHeight="1" x14ac:dyDescent="0.15">
      <c r="A21" s="146"/>
      <c r="B21" s="134"/>
      <c r="C21" s="156"/>
      <c r="D21" s="157"/>
      <c r="E21" s="154"/>
      <c r="F21" s="154"/>
      <c r="G21" s="154"/>
      <c r="H21" s="154"/>
      <c r="I21" s="158"/>
      <c r="J21" s="159" t="s">
        <v>64</v>
      </c>
      <c r="K21" s="160"/>
      <c r="L21" s="160"/>
      <c r="M21" s="160"/>
      <c r="N21" s="160"/>
      <c r="O21" s="160"/>
      <c r="P21" s="160"/>
      <c r="Q21" s="160"/>
      <c r="R21" s="160"/>
      <c r="S21" s="160"/>
      <c r="T21" s="160"/>
      <c r="U21" s="160"/>
      <c r="V21" s="160"/>
      <c r="W21" s="160"/>
      <c r="X21" s="160"/>
      <c r="Y21" s="160"/>
      <c r="Z21" s="155"/>
    </row>
    <row r="22" spans="1:26" ht="20.100000000000001" customHeight="1" x14ac:dyDescent="0.15">
      <c r="A22" s="146">
        <f>IF(AND(TRIM($I22)&lt;&gt;"", OR(ISERROR(FIND("@"&amp;LEFT($I22,3)&amp;"@", 都道府県3))=FALSE, ISERROR(FIND("@"&amp;LEFT($I22,4)&amp;"@",都道府県4))=FALSE))=FALSE, 1001, 0)</f>
        <v>1001</v>
      </c>
      <c r="B22" s="134"/>
      <c r="C22" s="156"/>
      <c r="D22" s="157">
        <v>2</v>
      </c>
      <c r="E22" s="130" t="s">
        <v>1</v>
      </c>
      <c r="I22" s="76"/>
      <c r="J22" s="76"/>
      <c r="K22" s="76"/>
      <c r="L22" s="76"/>
      <c r="M22" s="76"/>
      <c r="N22" s="76"/>
      <c r="O22" s="76"/>
      <c r="P22" s="76"/>
      <c r="Q22" s="76"/>
      <c r="R22" s="76"/>
      <c r="S22" s="76"/>
      <c r="T22" s="76"/>
      <c r="U22" s="76"/>
      <c r="V22" s="76"/>
      <c r="W22" s="76"/>
      <c r="X22" s="76"/>
      <c r="Y22" s="76"/>
      <c r="Z22" s="155"/>
    </row>
    <row r="23" spans="1:26" ht="20.100000000000001" customHeight="1" x14ac:dyDescent="0.15">
      <c r="A23" s="146"/>
      <c r="B23" s="134"/>
      <c r="C23" s="156"/>
      <c r="D23" s="157"/>
      <c r="E23" s="154"/>
      <c r="F23" s="154"/>
      <c r="G23" s="154"/>
      <c r="H23" s="154"/>
      <c r="I23" s="161"/>
      <c r="J23" s="159" t="s">
        <v>16</v>
      </c>
      <c r="K23" s="160"/>
      <c r="L23" s="160"/>
      <c r="M23" s="160"/>
      <c r="N23" s="160"/>
      <c r="O23" s="160"/>
      <c r="P23" s="160"/>
      <c r="Q23" s="160"/>
      <c r="R23" s="160"/>
      <c r="S23" s="160"/>
      <c r="T23" s="160"/>
      <c r="U23" s="160"/>
      <c r="V23" s="160"/>
      <c r="W23" s="160"/>
      <c r="X23" s="160"/>
      <c r="Y23" s="160"/>
      <c r="Z23" s="155"/>
    </row>
    <row r="24" spans="1:26" ht="20.100000000000001" customHeight="1" x14ac:dyDescent="0.15">
      <c r="A24" s="146">
        <f>IF(TRIM($I24)="", 1001, 0)</f>
        <v>1001</v>
      </c>
      <c r="B24" s="134"/>
      <c r="C24" s="156"/>
      <c r="D24" s="157">
        <v>3</v>
      </c>
      <c r="E24" s="130" t="s">
        <v>2</v>
      </c>
      <c r="I24" s="73"/>
      <c r="J24" s="73"/>
      <c r="K24" s="73"/>
      <c r="L24" s="73"/>
      <c r="M24" s="73"/>
      <c r="N24" s="73"/>
      <c r="O24" s="73"/>
      <c r="P24" s="73"/>
      <c r="Q24" s="73"/>
      <c r="R24" s="73"/>
      <c r="S24" s="73"/>
      <c r="T24" s="73"/>
      <c r="U24" s="73"/>
      <c r="V24" s="73"/>
      <c r="W24" s="73"/>
      <c r="X24" s="73"/>
      <c r="Y24" s="73"/>
      <c r="Z24" s="155"/>
    </row>
    <row r="25" spans="1:26" ht="20.100000000000001" customHeight="1" x14ac:dyDescent="0.15">
      <c r="A25" s="146"/>
      <c r="B25" s="134"/>
      <c r="C25" s="162"/>
      <c r="D25" s="154"/>
      <c r="E25" s="154"/>
      <c r="F25" s="154"/>
      <c r="G25" s="154"/>
      <c r="H25" s="154"/>
      <c r="I25" s="158"/>
      <c r="J25" s="159" t="s">
        <v>65</v>
      </c>
      <c r="K25" s="160"/>
      <c r="L25" s="160"/>
      <c r="M25" s="160"/>
      <c r="N25" s="160"/>
      <c r="O25" s="160"/>
      <c r="P25" s="160"/>
      <c r="Q25" s="160"/>
      <c r="R25" s="160"/>
      <c r="S25" s="160"/>
      <c r="T25" s="160"/>
      <c r="U25" s="160"/>
      <c r="V25" s="160"/>
      <c r="W25" s="160"/>
      <c r="X25" s="160"/>
      <c r="Y25" s="160"/>
      <c r="Z25" s="155"/>
    </row>
    <row r="26" spans="1:26" ht="20.100000000000001" customHeight="1" x14ac:dyDescent="0.15">
      <c r="A26" s="146">
        <f>IF(TRIM($I26)="", 1001, 0)</f>
        <v>1001</v>
      </c>
      <c r="B26" s="134"/>
      <c r="C26" s="156"/>
      <c r="D26" s="157">
        <v>4</v>
      </c>
      <c r="E26" s="130" t="s">
        <v>3</v>
      </c>
      <c r="I26" s="73"/>
      <c r="J26" s="73"/>
      <c r="K26" s="73"/>
      <c r="L26" s="73"/>
      <c r="M26" s="73"/>
      <c r="N26" s="73"/>
      <c r="O26" s="73"/>
      <c r="P26" s="73"/>
      <c r="Q26" s="73"/>
      <c r="R26" s="73"/>
      <c r="S26" s="73"/>
      <c r="T26" s="73"/>
      <c r="U26" s="73"/>
      <c r="V26" s="73"/>
      <c r="W26" s="73"/>
      <c r="X26" s="73"/>
      <c r="Y26" s="73"/>
      <c r="Z26" s="155"/>
    </row>
    <row r="27" spans="1:26" ht="20.100000000000001" customHeight="1" x14ac:dyDescent="0.15">
      <c r="A27" s="146"/>
      <c r="B27" s="134"/>
      <c r="C27" s="162"/>
      <c r="D27" s="154"/>
      <c r="E27" s="154"/>
      <c r="F27" s="154"/>
      <c r="G27" s="154"/>
      <c r="H27" s="154"/>
      <c r="I27" s="158"/>
      <c r="J27" s="159" t="s">
        <v>66</v>
      </c>
      <c r="K27" s="160"/>
      <c r="L27" s="160"/>
      <c r="M27" s="160"/>
      <c r="N27" s="160"/>
      <c r="O27" s="160"/>
      <c r="P27" s="160"/>
      <c r="Q27" s="160"/>
      <c r="R27" s="160"/>
      <c r="S27" s="160"/>
      <c r="T27" s="160"/>
      <c r="U27" s="160"/>
      <c r="V27" s="160"/>
      <c r="W27" s="160"/>
      <c r="X27" s="160"/>
      <c r="Y27" s="160"/>
      <c r="Z27" s="163"/>
    </row>
    <row r="28" spans="1:26" ht="20.100000000000001" customHeight="1" x14ac:dyDescent="0.15">
      <c r="A28" s="146">
        <f>IF(TRIM($I28)="", 1001, 0)</f>
        <v>1001</v>
      </c>
      <c r="B28" s="134"/>
      <c r="C28" s="156"/>
      <c r="D28" s="157">
        <v>5</v>
      </c>
      <c r="E28" s="130" t="s">
        <v>21</v>
      </c>
      <c r="I28" s="73"/>
      <c r="J28" s="73"/>
      <c r="K28" s="73"/>
      <c r="L28" s="73"/>
      <c r="M28" s="73"/>
      <c r="N28" s="73"/>
      <c r="O28" s="73"/>
      <c r="P28" s="73"/>
      <c r="Q28" s="73"/>
      <c r="R28" s="73"/>
      <c r="S28" s="73"/>
      <c r="T28" s="73"/>
      <c r="U28" s="73"/>
      <c r="V28" s="73"/>
      <c r="W28" s="73"/>
      <c r="X28" s="73"/>
      <c r="Y28" s="73"/>
      <c r="Z28" s="155"/>
    </row>
    <row r="29" spans="1:26" ht="20.100000000000001" customHeight="1" x14ac:dyDescent="0.15">
      <c r="A29" s="146"/>
      <c r="B29" s="134"/>
      <c r="C29" s="162"/>
      <c r="D29" s="154"/>
      <c r="E29" s="154"/>
      <c r="F29" s="154"/>
      <c r="G29" s="154"/>
      <c r="H29" s="154"/>
      <c r="I29" s="158"/>
      <c r="J29" s="159" t="s">
        <v>17</v>
      </c>
      <c r="K29" s="160"/>
      <c r="L29" s="160"/>
      <c r="M29" s="160"/>
      <c r="N29" s="160"/>
      <c r="O29" s="160"/>
      <c r="P29" s="160"/>
      <c r="Q29" s="160"/>
      <c r="R29" s="160"/>
      <c r="S29" s="160"/>
      <c r="T29" s="160"/>
      <c r="U29" s="160"/>
      <c r="V29" s="160"/>
      <c r="W29" s="160"/>
      <c r="X29" s="160"/>
      <c r="Y29" s="160"/>
      <c r="Z29" s="163"/>
    </row>
    <row r="30" spans="1:26" ht="20.100000000000001" customHeight="1" x14ac:dyDescent="0.15">
      <c r="A30" s="146">
        <f>IF(TRIM($I30)="", 1001, 0)</f>
        <v>1001</v>
      </c>
      <c r="B30" s="134"/>
      <c r="C30" s="156"/>
      <c r="D30" s="157">
        <v>6</v>
      </c>
      <c r="E30" s="130" t="s">
        <v>4</v>
      </c>
      <c r="I30" s="73"/>
      <c r="J30" s="73"/>
      <c r="K30" s="73"/>
      <c r="L30" s="73"/>
      <c r="M30" s="73"/>
      <c r="N30" s="73"/>
      <c r="O30" s="73"/>
      <c r="P30" s="73"/>
      <c r="Q30" s="73"/>
      <c r="R30" s="73"/>
      <c r="S30" s="73"/>
      <c r="T30" s="73"/>
      <c r="U30" s="73"/>
      <c r="V30" s="73"/>
      <c r="W30" s="73"/>
      <c r="X30" s="73"/>
      <c r="Y30" s="73"/>
      <c r="Z30" s="155"/>
    </row>
    <row r="31" spans="1:26" ht="20.100000000000001" customHeight="1" x14ac:dyDescent="0.15">
      <c r="A31" s="146"/>
      <c r="B31" s="134"/>
      <c r="C31" s="162"/>
      <c r="D31" s="154"/>
      <c r="E31" s="154"/>
      <c r="F31" s="154"/>
      <c r="G31" s="154"/>
      <c r="H31" s="154"/>
      <c r="I31" s="158"/>
      <c r="J31" s="159" t="s">
        <v>11</v>
      </c>
      <c r="K31" s="160"/>
      <c r="L31" s="160"/>
      <c r="M31" s="160"/>
      <c r="N31" s="160"/>
      <c r="O31" s="160"/>
      <c r="P31" s="160"/>
      <c r="Q31" s="160"/>
      <c r="R31" s="160"/>
      <c r="S31" s="160"/>
      <c r="T31" s="160"/>
      <c r="U31" s="160"/>
      <c r="V31" s="160"/>
      <c r="W31" s="160"/>
      <c r="X31" s="160"/>
      <c r="Y31" s="160"/>
      <c r="Z31" s="163"/>
    </row>
    <row r="32" spans="1:26" ht="20.100000000000001" customHeight="1" x14ac:dyDescent="0.15">
      <c r="A32" s="146">
        <f>IF(TRIM($I32)="", 1001, 0)</f>
        <v>1001</v>
      </c>
      <c r="B32" s="134"/>
      <c r="C32" s="156"/>
      <c r="D32" s="157">
        <v>7</v>
      </c>
      <c r="E32" s="130" t="s">
        <v>5</v>
      </c>
      <c r="I32" s="73"/>
      <c r="J32" s="73"/>
      <c r="K32" s="73"/>
      <c r="L32" s="73"/>
      <c r="M32" s="73"/>
      <c r="N32" s="73"/>
      <c r="O32" s="73"/>
      <c r="P32" s="73"/>
      <c r="Q32" s="73"/>
      <c r="R32" s="73"/>
      <c r="S32" s="73"/>
      <c r="T32" s="73"/>
      <c r="U32" s="73"/>
      <c r="V32" s="73"/>
      <c r="W32" s="73"/>
      <c r="X32" s="73"/>
      <c r="Y32" s="73"/>
      <c r="Z32" s="155"/>
    </row>
    <row r="33" spans="1:26" ht="20.100000000000001" customHeight="1" x14ac:dyDescent="0.15">
      <c r="A33" s="146"/>
      <c r="B33" s="134"/>
      <c r="C33" s="162"/>
      <c r="D33" s="154"/>
      <c r="E33" s="154"/>
      <c r="F33" s="154"/>
      <c r="G33" s="154"/>
      <c r="H33" s="154"/>
      <c r="I33" s="158"/>
      <c r="J33" s="159" t="s">
        <v>12</v>
      </c>
      <c r="K33" s="160"/>
      <c r="L33" s="160"/>
      <c r="M33" s="160"/>
      <c r="N33" s="160"/>
      <c r="O33" s="160"/>
      <c r="P33" s="160"/>
      <c r="Q33" s="160"/>
      <c r="R33" s="160"/>
      <c r="S33" s="160"/>
      <c r="T33" s="160"/>
      <c r="U33" s="160"/>
      <c r="V33" s="160"/>
      <c r="W33" s="160"/>
      <c r="X33" s="160"/>
      <c r="Y33" s="160"/>
      <c r="Z33" s="155"/>
    </row>
    <row r="34" spans="1:26" ht="20.100000000000001" customHeight="1" x14ac:dyDescent="0.15">
      <c r="A34" s="146">
        <f>IF(NOT(AND(TRIM($I34)&lt;&gt;"",ISNUMBER(VALUE(SUBSTITUTE($I34,"-",""))))), 1001, 0)</f>
        <v>1001</v>
      </c>
      <c r="B34" s="134"/>
      <c r="C34" s="156"/>
      <c r="D34" s="157">
        <v>8</v>
      </c>
      <c r="E34" s="130" t="s">
        <v>6</v>
      </c>
      <c r="I34" s="73"/>
      <c r="J34" s="73"/>
      <c r="K34" s="73"/>
      <c r="L34" s="73"/>
      <c r="M34" s="73"/>
      <c r="N34" s="154"/>
      <c r="O34" s="154"/>
      <c r="P34" s="154"/>
      <c r="Q34" s="154"/>
      <c r="R34" s="154"/>
      <c r="S34" s="154"/>
      <c r="T34" s="154"/>
      <c r="U34" s="154"/>
      <c r="V34" s="154"/>
      <c r="W34" s="154"/>
      <c r="X34" s="154"/>
      <c r="Y34" s="154"/>
      <c r="Z34" s="155"/>
    </row>
    <row r="35" spans="1:26" ht="20.100000000000001" customHeight="1" x14ac:dyDescent="0.15">
      <c r="A35" s="146"/>
      <c r="B35" s="134"/>
      <c r="C35" s="162"/>
      <c r="D35" s="154"/>
      <c r="E35" s="154"/>
      <c r="F35" s="154"/>
      <c r="G35" s="154"/>
      <c r="H35" s="154"/>
      <c r="I35" s="158"/>
      <c r="J35" s="159" t="s">
        <v>67</v>
      </c>
      <c r="K35" s="160"/>
      <c r="L35" s="160"/>
      <c r="M35" s="160"/>
      <c r="N35" s="160"/>
      <c r="O35" s="160"/>
      <c r="P35" s="160"/>
      <c r="Q35" s="160"/>
      <c r="R35" s="160"/>
      <c r="S35" s="160"/>
      <c r="T35" s="160"/>
      <c r="U35" s="160"/>
      <c r="V35" s="160"/>
      <c r="W35" s="160"/>
      <c r="X35" s="160"/>
      <c r="Y35" s="160"/>
      <c r="Z35" s="155"/>
    </row>
    <row r="36" spans="1:26" ht="20.100000000000001" customHeight="1" x14ac:dyDescent="0.15">
      <c r="A36" s="146">
        <f>IF(OR(AND(I36&lt;&gt;"",NOT(ISNUMBER(VALUE(SUBSTITUTE(I36,"-",""))))), AND($I63="しない",TRIM($I36)="")), 1001, 0)</f>
        <v>0</v>
      </c>
      <c r="B36" s="134"/>
      <c r="C36" s="156"/>
      <c r="D36" s="157">
        <v>9</v>
      </c>
      <c r="E36" s="130" t="s">
        <v>7</v>
      </c>
      <c r="I36" s="73"/>
      <c r="J36" s="73"/>
      <c r="K36" s="73"/>
      <c r="L36" s="73"/>
      <c r="M36" s="73"/>
      <c r="N36" s="154"/>
      <c r="O36" s="154"/>
      <c r="P36" s="154"/>
      <c r="Q36" s="154"/>
      <c r="R36" s="154"/>
      <c r="S36" s="154"/>
      <c r="T36" s="154"/>
      <c r="U36" s="154"/>
      <c r="V36" s="154"/>
      <c r="W36" s="154"/>
      <c r="X36" s="154"/>
      <c r="Y36" s="154"/>
      <c r="Z36" s="155"/>
    </row>
    <row r="37" spans="1:26" ht="20.100000000000001" customHeight="1" x14ac:dyDescent="0.15">
      <c r="A37" s="146"/>
      <c r="B37" s="134"/>
      <c r="C37" s="162"/>
      <c r="D37" s="154"/>
      <c r="E37" s="154"/>
      <c r="F37" s="154"/>
      <c r="G37" s="154"/>
      <c r="H37" s="154"/>
      <c r="I37" s="158"/>
      <c r="J37" s="159" t="s">
        <v>67</v>
      </c>
      <c r="K37" s="160"/>
      <c r="L37" s="160"/>
      <c r="M37" s="160"/>
      <c r="N37" s="160"/>
      <c r="O37" s="160"/>
      <c r="P37" s="160"/>
      <c r="Q37" s="160"/>
      <c r="R37" s="160"/>
      <c r="S37" s="160"/>
      <c r="T37" s="160"/>
      <c r="U37" s="160"/>
      <c r="V37" s="160"/>
      <c r="W37" s="160"/>
      <c r="X37" s="160"/>
      <c r="Y37" s="160"/>
      <c r="Z37" s="155"/>
    </row>
    <row r="38" spans="1:26" ht="20.100000000000001" customHeight="1" x14ac:dyDescent="0.15">
      <c r="A38" s="134">
        <f>IF(AND($I63="しない",TRIM($I38)=""), 1001, 0)</f>
        <v>0</v>
      </c>
      <c r="B38" s="134"/>
      <c r="C38" s="156"/>
      <c r="D38" s="157">
        <v>10</v>
      </c>
      <c r="E38" s="130" t="s">
        <v>10</v>
      </c>
      <c r="I38" s="73"/>
      <c r="J38" s="73"/>
      <c r="K38" s="73"/>
      <c r="L38" s="73"/>
      <c r="M38" s="73"/>
      <c r="N38" s="73"/>
      <c r="O38" s="73"/>
      <c r="P38" s="73"/>
      <c r="Q38" s="73"/>
      <c r="R38" s="73"/>
      <c r="S38" s="73"/>
      <c r="T38" s="73"/>
      <c r="U38" s="73"/>
      <c r="V38" s="73"/>
      <c r="W38" s="73"/>
      <c r="X38" s="73"/>
      <c r="Y38" s="73"/>
      <c r="Z38" s="155"/>
    </row>
    <row r="39" spans="1:26" ht="20.100000000000001" customHeight="1" x14ac:dyDescent="0.15">
      <c r="A39" s="134"/>
      <c r="B39" s="134"/>
      <c r="C39" s="162"/>
      <c r="D39" s="154"/>
      <c r="E39" s="154"/>
      <c r="F39" s="154"/>
      <c r="G39" s="154"/>
      <c r="H39" s="154"/>
      <c r="I39" s="158"/>
      <c r="J39" s="159" t="s">
        <v>73</v>
      </c>
      <c r="K39" s="164"/>
      <c r="L39" s="164"/>
      <c r="M39" s="164"/>
      <c r="N39" s="164"/>
      <c r="O39" s="164"/>
      <c r="P39" s="164"/>
      <c r="Q39" s="164"/>
      <c r="R39" s="164"/>
      <c r="S39" s="164"/>
      <c r="T39" s="164"/>
      <c r="U39" s="164"/>
      <c r="V39" s="164"/>
      <c r="W39" s="164"/>
      <c r="X39" s="164"/>
      <c r="Y39" s="164"/>
      <c r="Z39" s="155"/>
    </row>
    <row r="40" spans="1:26" ht="20.100000000000001" customHeight="1" x14ac:dyDescent="0.15">
      <c r="A40" s="134">
        <f>IF(AND($I40&lt;&gt;"一致する", $I40&lt;&gt;"一致しない"), 1001, 0)</f>
        <v>0</v>
      </c>
      <c r="B40" s="134"/>
      <c r="C40" s="156"/>
      <c r="D40" s="157">
        <v>11</v>
      </c>
      <c r="E40" s="130" t="s">
        <v>40</v>
      </c>
      <c r="I40" s="73" t="s">
        <v>39</v>
      </c>
      <c r="J40" s="73"/>
      <c r="K40" s="73"/>
      <c r="L40" s="73"/>
      <c r="M40" s="73"/>
      <c r="N40" s="154"/>
      <c r="O40" s="154"/>
      <c r="P40" s="154"/>
      <c r="Q40" s="154"/>
      <c r="R40" s="154"/>
      <c r="S40" s="154"/>
      <c r="T40" s="154"/>
      <c r="U40" s="154"/>
      <c r="V40" s="154"/>
      <c r="W40" s="154"/>
      <c r="X40" s="154"/>
      <c r="Z40" s="165"/>
    </row>
    <row r="41" spans="1:26" ht="20.100000000000001" customHeight="1" x14ac:dyDescent="0.15">
      <c r="A41" s="134"/>
      <c r="B41" s="134"/>
      <c r="C41" s="162"/>
      <c r="D41" s="154"/>
      <c r="E41" s="154"/>
      <c r="F41" s="154"/>
      <c r="G41" s="154"/>
      <c r="H41" s="154"/>
      <c r="I41" s="161"/>
      <c r="J41" s="159" t="s">
        <v>78</v>
      </c>
      <c r="K41" s="160"/>
      <c r="L41" s="160"/>
      <c r="M41" s="160"/>
      <c r="N41" s="160"/>
      <c r="O41" s="160"/>
      <c r="P41" s="160"/>
      <c r="Q41" s="160"/>
      <c r="R41" s="160"/>
      <c r="S41" s="160"/>
      <c r="T41" s="160"/>
      <c r="U41" s="160"/>
      <c r="V41" s="160"/>
      <c r="W41" s="160"/>
      <c r="X41" s="160"/>
      <c r="Y41" s="160"/>
      <c r="Z41" s="165"/>
    </row>
    <row r="42" spans="1:26" ht="15.75" customHeight="1" x14ac:dyDescent="0.15">
      <c r="A42" s="146"/>
      <c r="B42" s="134"/>
      <c r="C42" s="166"/>
      <c r="D42" s="167"/>
      <c r="E42" s="167"/>
      <c r="F42" s="167"/>
      <c r="G42" s="167"/>
      <c r="H42" s="167"/>
      <c r="I42" s="168"/>
      <c r="J42" s="168"/>
      <c r="K42" s="168"/>
      <c r="L42" s="168"/>
      <c r="M42" s="168"/>
      <c r="N42" s="168"/>
      <c r="O42" s="168"/>
      <c r="P42" s="168"/>
      <c r="Q42" s="168"/>
      <c r="R42" s="168"/>
      <c r="S42" s="168"/>
      <c r="T42" s="168"/>
      <c r="U42" s="168"/>
      <c r="V42" s="168"/>
      <c r="W42" s="168"/>
      <c r="X42" s="168"/>
      <c r="Y42" s="168"/>
      <c r="Z42" s="169"/>
    </row>
    <row r="43" spans="1:26" ht="15.75" customHeight="1" x14ac:dyDescent="0.15">
      <c r="A43" s="146"/>
      <c r="B43" s="134"/>
      <c r="C43" s="154"/>
      <c r="D43" s="154"/>
      <c r="E43" s="154"/>
      <c r="F43" s="154"/>
      <c r="G43" s="154"/>
      <c r="H43" s="154"/>
      <c r="I43" s="164"/>
      <c r="J43" s="164"/>
      <c r="K43" s="164"/>
      <c r="L43" s="164"/>
      <c r="M43" s="164"/>
      <c r="N43" s="164"/>
      <c r="O43" s="164"/>
      <c r="P43" s="164"/>
      <c r="Q43" s="164"/>
      <c r="R43" s="164"/>
      <c r="S43" s="164"/>
      <c r="T43" s="164"/>
      <c r="U43" s="164"/>
      <c r="V43" s="164"/>
      <c r="W43" s="164"/>
      <c r="X43" s="164"/>
      <c r="Y43" s="164"/>
      <c r="Z43" s="154"/>
    </row>
    <row r="44" spans="1:26" ht="15.75" hidden="1" customHeight="1" x14ac:dyDescent="0.15">
      <c r="A44" s="146"/>
      <c r="B44" s="134"/>
      <c r="C44" s="154"/>
      <c r="D44" s="154"/>
      <c r="E44" s="154"/>
      <c r="F44" s="154"/>
      <c r="G44" s="154"/>
      <c r="H44" s="154"/>
      <c r="I44" s="164"/>
      <c r="J44" s="164"/>
      <c r="K44" s="164"/>
      <c r="L44" s="164"/>
      <c r="M44" s="164"/>
      <c r="N44" s="164"/>
      <c r="O44" s="164"/>
      <c r="P44" s="164"/>
      <c r="Q44" s="164"/>
      <c r="R44" s="164"/>
      <c r="S44" s="164"/>
      <c r="T44" s="164"/>
      <c r="U44" s="164"/>
      <c r="V44" s="164"/>
      <c r="W44" s="164"/>
      <c r="X44" s="164"/>
      <c r="Y44" s="164"/>
      <c r="Z44" s="154"/>
    </row>
    <row r="45" spans="1:26" ht="15.75" hidden="1" customHeight="1" x14ac:dyDescent="0.15">
      <c r="A45" s="146"/>
      <c r="B45" s="134"/>
      <c r="C45" s="154"/>
      <c r="D45" s="154"/>
      <c r="E45" s="154"/>
      <c r="F45" s="154"/>
      <c r="G45" s="154"/>
      <c r="H45" s="154"/>
      <c r="I45" s="164"/>
      <c r="J45" s="164"/>
      <c r="K45" s="164"/>
      <c r="L45" s="164"/>
      <c r="M45" s="164"/>
      <c r="N45" s="164"/>
      <c r="O45" s="164"/>
      <c r="P45" s="164"/>
      <c r="Q45" s="164"/>
      <c r="R45" s="164"/>
      <c r="S45" s="164"/>
      <c r="T45" s="164"/>
      <c r="U45" s="164"/>
      <c r="V45" s="164"/>
      <c r="W45" s="164"/>
      <c r="X45" s="164"/>
      <c r="Y45" s="164"/>
      <c r="Z45" s="154"/>
    </row>
    <row r="46" spans="1:26" ht="15.75" hidden="1" customHeight="1" x14ac:dyDescent="0.15">
      <c r="A46" s="146"/>
      <c r="B46" s="134"/>
      <c r="C46" s="154"/>
      <c r="D46" s="154"/>
      <c r="E46" s="154"/>
      <c r="F46" s="154"/>
      <c r="G46" s="154"/>
      <c r="H46" s="154"/>
      <c r="I46" s="164"/>
      <c r="J46" s="164"/>
      <c r="K46" s="164"/>
      <c r="L46" s="164"/>
      <c r="M46" s="164"/>
      <c r="N46" s="164"/>
      <c r="O46" s="164"/>
      <c r="P46" s="164"/>
      <c r="Q46" s="164"/>
      <c r="R46" s="164"/>
      <c r="S46" s="164"/>
      <c r="T46" s="164"/>
      <c r="U46" s="164"/>
      <c r="V46" s="164"/>
      <c r="W46" s="164"/>
      <c r="X46" s="164"/>
      <c r="Y46" s="164"/>
      <c r="Z46" s="154"/>
    </row>
    <row r="47" spans="1:26" ht="15.75" hidden="1" customHeight="1" x14ac:dyDescent="0.15">
      <c r="A47" s="146"/>
      <c r="B47" s="134"/>
      <c r="C47" s="154"/>
      <c r="D47" s="154"/>
      <c r="E47" s="154"/>
      <c r="F47" s="154"/>
      <c r="G47" s="154"/>
      <c r="H47" s="154"/>
      <c r="I47" s="164"/>
      <c r="J47" s="164"/>
      <c r="K47" s="164"/>
      <c r="L47" s="164"/>
      <c r="M47" s="164"/>
      <c r="N47" s="164"/>
      <c r="O47" s="164"/>
      <c r="P47" s="164"/>
      <c r="Q47" s="164"/>
      <c r="R47" s="164"/>
      <c r="S47" s="164"/>
      <c r="T47" s="164"/>
      <c r="U47" s="164"/>
      <c r="V47" s="164"/>
      <c r="W47" s="164"/>
      <c r="X47" s="164"/>
      <c r="Y47" s="164"/>
      <c r="Z47" s="154"/>
    </row>
    <row r="48" spans="1:26" ht="15.75" hidden="1" customHeight="1" x14ac:dyDescent="0.15">
      <c r="A48" s="146"/>
      <c r="B48" s="134"/>
      <c r="C48" s="154"/>
      <c r="D48" s="154"/>
      <c r="E48" s="154"/>
      <c r="F48" s="154"/>
      <c r="G48" s="154"/>
      <c r="H48" s="154"/>
      <c r="I48" s="164"/>
      <c r="J48" s="164"/>
      <c r="K48" s="164"/>
      <c r="L48" s="164"/>
      <c r="M48" s="164"/>
      <c r="N48" s="164"/>
      <c r="O48" s="164"/>
      <c r="P48" s="164"/>
      <c r="Q48" s="164"/>
      <c r="R48" s="164"/>
      <c r="S48" s="164"/>
      <c r="T48" s="164"/>
      <c r="U48" s="164"/>
      <c r="V48" s="164"/>
      <c r="W48" s="164"/>
      <c r="X48" s="164"/>
      <c r="Y48" s="164"/>
      <c r="Z48" s="154"/>
    </row>
    <row r="49" spans="1:26" ht="15.75" hidden="1" customHeight="1" x14ac:dyDescent="0.15">
      <c r="A49" s="146"/>
      <c r="B49" s="134"/>
      <c r="C49" s="154"/>
      <c r="D49" s="154"/>
      <c r="E49" s="154"/>
      <c r="F49" s="154"/>
      <c r="G49" s="154"/>
      <c r="H49" s="154"/>
      <c r="I49" s="164"/>
      <c r="J49" s="164"/>
      <c r="K49" s="164"/>
      <c r="L49" s="164"/>
      <c r="M49" s="164"/>
      <c r="N49" s="164"/>
      <c r="O49" s="164"/>
      <c r="P49" s="164"/>
      <c r="Q49" s="164"/>
      <c r="R49" s="164"/>
      <c r="S49" s="164"/>
      <c r="T49" s="164"/>
      <c r="U49" s="164"/>
      <c r="V49" s="164"/>
      <c r="W49" s="164"/>
      <c r="X49" s="164"/>
      <c r="Y49" s="164"/>
      <c r="Z49" s="154"/>
    </row>
    <row r="50" spans="1:26" ht="15.75" hidden="1" customHeight="1" x14ac:dyDescent="0.15">
      <c r="A50" s="146"/>
      <c r="B50" s="134"/>
      <c r="C50" s="154"/>
      <c r="D50" s="154"/>
      <c r="E50" s="154"/>
      <c r="F50" s="154"/>
      <c r="G50" s="154"/>
      <c r="H50" s="154"/>
      <c r="I50" s="164"/>
      <c r="J50" s="164"/>
      <c r="K50" s="164"/>
      <c r="L50" s="164"/>
      <c r="M50" s="164"/>
      <c r="N50" s="164"/>
      <c r="O50" s="164"/>
      <c r="P50" s="164"/>
      <c r="Q50" s="164"/>
      <c r="R50" s="164"/>
      <c r="S50" s="164"/>
      <c r="T50" s="164"/>
      <c r="U50" s="164"/>
      <c r="V50" s="164"/>
      <c r="W50" s="164"/>
      <c r="X50" s="164"/>
      <c r="Y50" s="164"/>
      <c r="Z50" s="154"/>
    </row>
    <row r="51" spans="1:26" ht="15.75" hidden="1" customHeight="1" x14ac:dyDescent="0.15">
      <c r="A51" s="146"/>
      <c r="B51" s="134"/>
      <c r="C51" s="154"/>
      <c r="D51" s="154"/>
      <c r="E51" s="154"/>
      <c r="F51" s="154"/>
      <c r="G51" s="154"/>
      <c r="H51" s="154"/>
      <c r="I51" s="164"/>
      <c r="J51" s="164"/>
      <c r="K51" s="164"/>
      <c r="L51" s="164"/>
      <c r="M51" s="164"/>
      <c r="N51" s="164"/>
      <c r="O51" s="164"/>
      <c r="P51" s="164"/>
      <c r="Q51" s="164"/>
      <c r="R51" s="164"/>
      <c r="S51" s="164"/>
      <c r="T51" s="164"/>
      <c r="U51" s="164"/>
      <c r="V51" s="164"/>
      <c r="W51" s="164"/>
      <c r="X51" s="164"/>
      <c r="Y51" s="164"/>
      <c r="Z51" s="154"/>
    </row>
    <row r="52" spans="1:26" ht="15.75" hidden="1" customHeight="1" x14ac:dyDescent="0.15">
      <c r="A52" s="146"/>
      <c r="B52" s="134"/>
      <c r="C52" s="154"/>
      <c r="D52" s="154"/>
      <c r="E52" s="154"/>
      <c r="F52" s="154"/>
      <c r="G52" s="154"/>
      <c r="H52" s="154"/>
      <c r="I52" s="164"/>
      <c r="J52" s="164"/>
      <c r="K52" s="164"/>
      <c r="L52" s="164"/>
      <c r="M52" s="164"/>
      <c r="N52" s="164"/>
      <c r="O52" s="164"/>
      <c r="P52" s="164"/>
      <c r="Q52" s="164"/>
      <c r="R52" s="164"/>
      <c r="S52" s="164"/>
      <c r="T52" s="164"/>
      <c r="U52" s="164"/>
      <c r="V52" s="164"/>
      <c r="W52" s="164"/>
      <c r="X52" s="164"/>
      <c r="Y52" s="164"/>
      <c r="Z52" s="154"/>
    </row>
    <row r="53" spans="1:26" ht="15.75" hidden="1" customHeight="1" x14ac:dyDescent="0.15">
      <c r="A53" s="146"/>
      <c r="B53" s="134"/>
      <c r="C53" s="154"/>
      <c r="D53" s="154"/>
      <c r="E53" s="154"/>
      <c r="F53" s="154"/>
      <c r="G53" s="154"/>
      <c r="H53" s="154"/>
      <c r="I53" s="164"/>
      <c r="J53" s="164"/>
      <c r="K53" s="164"/>
      <c r="L53" s="164"/>
      <c r="M53" s="164"/>
      <c r="N53" s="164"/>
      <c r="O53" s="164"/>
      <c r="P53" s="164"/>
      <c r="Q53" s="164"/>
      <c r="R53" s="164"/>
      <c r="S53" s="164"/>
      <c r="T53" s="164"/>
      <c r="U53" s="164"/>
      <c r="V53" s="164"/>
      <c r="W53" s="164"/>
      <c r="X53" s="164"/>
      <c r="Y53" s="164"/>
      <c r="Z53" s="154"/>
    </row>
    <row r="54" spans="1:26" ht="15.75" hidden="1" customHeight="1" x14ac:dyDescent="0.15">
      <c r="A54" s="146"/>
      <c r="B54" s="134"/>
      <c r="C54" s="154"/>
      <c r="D54" s="154"/>
      <c r="E54" s="154"/>
      <c r="F54" s="154"/>
      <c r="G54" s="154"/>
      <c r="H54" s="154"/>
      <c r="I54" s="164"/>
      <c r="J54" s="164"/>
      <c r="K54" s="164"/>
      <c r="L54" s="164"/>
      <c r="M54" s="164"/>
      <c r="N54" s="164"/>
      <c r="O54" s="164"/>
      <c r="P54" s="164"/>
      <c r="Q54" s="164"/>
      <c r="R54" s="164"/>
      <c r="S54" s="164"/>
      <c r="T54" s="164"/>
      <c r="U54" s="164"/>
      <c r="V54" s="164"/>
      <c r="W54" s="164"/>
      <c r="X54" s="164"/>
      <c r="Y54" s="164"/>
      <c r="Z54" s="154"/>
    </row>
    <row r="55" spans="1:26" ht="15.75" hidden="1" customHeight="1" x14ac:dyDescent="0.15">
      <c r="A55" s="146"/>
      <c r="B55" s="134"/>
      <c r="C55" s="154"/>
      <c r="D55" s="154"/>
      <c r="E55" s="154"/>
      <c r="F55" s="154"/>
      <c r="G55" s="154"/>
      <c r="H55" s="154"/>
      <c r="I55" s="164"/>
      <c r="J55" s="164"/>
      <c r="K55" s="164"/>
      <c r="L55" s="164"/>
      <c r="M55" s="164"/>
      <c r="N55" s="164"/>
      <c r="O55" s="164"/>
      <c r="P55" s="164"/>
      <c r="Q55" s="164"/>
      <c r="R55" s="164"/>
      <c r="S55" s="164"/>
      <c r="T55" s="164"/>
      <c r="U55" s="164"/>
      <c r="V55" s="164"/>
      <c r="W55" s="164"/>
      <c r="X55" s="164"/>
      <c r="Y55" s="164"/>
      <c r="Z55" s="154"/>
    </row>
    <row r="56" spans="1:26" ht="15.75" hidden="1" customHeight="1" x14ac:dyDescent="0.15">
      <c r="A56" s="146"/>
      <c r="B56" s="134"/>
      <c r="C56" s="154"/>
      <c r="D56" s="154"/>
      <c r="E56" s="154"/>
      <c r="F56" s="154"/>
      <c r="G56" s="154"/>
      <c r="H56" s="154"/>
      <c r="I56" s="164"/>
      <c r="J56" s="164"/>
      <c r="K56" s="164"/>
      <c r="L56" s="164"/>
      <c r="M56" s="164"/>
      <c r="N56" s="164"/>
      <c r="O56" s="164"/>
      <c r="P56" s="164"/>
      <c r="Q56" s="164"/>
      <c r="R56" s="164"/>
      <c r="S56" s="164"/>
      <c r="T56" s="164"/>
      <c r="U56" s="164"/>
      <c r="V56" s="164"/>
      <c r="W56" s="164"/>
      <c r="X56" s="164"/>
      <c r="Y56" s="164"/>
      <c r="Z56" s="154"/>
    </row>
    <row r="57" spans="1:26" ht="15.75" hidden="1" customHeight="1" x14ac:dyDescent="0.15">
      <c r="A57" s="146"/>
      <c r="B57" s="134"/>
      <c r="C57" s="154"/>
      <c r="D57" s="154"/>
      <c r="E57" s="154"/>
      <c r="F57" s="154"/>
      <c r="G57" s="154"/>
      <c r="H57" s="154"/>
      <c r="I57" s="164"/>
      <c r="J57" s="164"/>
      <c r="K57" s="164"/>
      <c r="L57" s="164"/>
      <c r="M57" s="164"/>
      <c r="N57" s="164"/>
      <c r="O57" s="164"/>
      <c r="P57" s="164"/>
      <c r="Q57" s="164"/>
      <c r="R57" s="164"/>
      <c r="S57" s="164"/>
      <c r="T57" s="164"/>
      <c r="U57" s="164"/>
      <c r="V57" s="164"/>
      <c r="W57" s="164"/>
      <c r="X57" s="164"/>
      <c r="Y57" s="164"/>
      <c r="Z57" s="154"/>
    </row>
    <row r="58" spans="1:26" ht="15.75" hidden="1" customHeight="1" x14ac:dyDescent="0.15">
      <c r="A58" s="146"/>
      <c r="B58" s="134"/>
      <c r="C58" s="154"/>
      <c r="D58" s="154"/>
      <c r="E58" s="154"/>
      <c r="F58" s="154"/>
      <c r="G58" s="154"/>
      <c r="H58" s="154"/>
      <c r="I58" s="164"/>
      <c r="J58" s="164"/>
      <c r="K58" s="164"/>
      <c r="L58" s="164"/>
      <c r="M58" s="164"/>
      <c r="N58" s="164"/>
      <c r="O58" s="164"/>
      <c r="P58" s="164"/>
      <c r="Q58" s="164"/>
      <c r="R58" s="164"/>
      <c r="S58" s="164"/>
      <c r="T58" s="164"/>
      <c r="U58" s="164"/>
      <c r="V58" s="164"/>
      <c r="W58" s="164"/>
      <c r="X58" s="164"/>
      <c r="Y58" s="164"/>
      <c r="Z58" s="154"/>
    </row>
    <row r="59" spans="1:26" ht="15.75" customHeight="1" x14ac:dyDescent="0.15">
      <c r="A59" s="146"/>
      <c r="B59" s="134"/>
      <c r="C59" s="154"/>
      <c r="D59" s="154"/>
      <c r="E59" s="154"/>
      <c r="F59" s="154"/>
      <c r="G59" s="154"/>
      <c r="H59" s="154"/>
      <c r="I59" s="164"/>
      <c r="J59" s="164"/>
      <c r="K59" s="164"/>
      <c r="L59" s="164"/>
      <c r="M59" s="164"/>
      <c r="N59" s="164"/>
      <c r="O59" s="164"/>
      <c r="P59" s="164"/>
      <c r="Q59" s="164"/>
      <c r="R59" s="164"/>
      <c r="S59" s="164"/>
      <c r="T59" s="164"/>
      <c r="U59" s="164"/>
      <c r="V59" s="164"/>
      <c r="W59" s="164"/>
      <c r="X59" s="164"/>
      <c r="Y59" s="164"/>
      <c r="Z59" s="154"/>
    </row>
    <row r="60" spans="1:26" ht="20.100000000000001" customHeight="1" x14ac:dyDescent="0.15">
      <c r="A60" s="146"/>
      <c r="B60" s="134"/>
      <c r="C60" s="170" t="s">
        <v>26</v>
      </c>
      <c r="D60" s="171"/>
      <c r="E60" s="171"/>
      <c r="F60" s="171"/>
      <c r="G60" s="171"/>
      <c r="H60" s="172"/>
    </row>
    <row r="61" spans="1:26" ht="15.75" customHeight="1" x14ac:dyDescent="0.15">
      <c r="A61" s="146"/>
      <c r="B61" s="134"/>
      <c r="C61" s="150"/>
      <c r="D61" s="151"/>
      <c r="E61" s="151"/>
      <c r="F61" s="151"/>
      <c r="G61" s="151"/>
      <c r="H61" s="151"/>
      <c r="I61" s="152"/>
      <c r="J61" s="152"/>
      <c r="K61" s="152"/>
      <c r="L61" s="152"/>
      <c r="M61" s="152"/>
      <c r="N61" s="152"/>
      <c r="O61" s="152"/>
      <c r="P61" s="152"/>
      <c r="Q61" s="152"/>
      <c r="R61" s="152"/>
      <c r="S61" s="152"/>
      <c r="T61" s="152"/>
      <c r="U61" s="152"/>
      <c r="V61" s="152"/>
      <c r="W61" s="152"/>
      <c r="X61" s="152"/>
      <c r="Y61" s="152"/>
      <c r="Z61" s="153"/>
    </row>
    <row r="62" spans="1:26" ht="20.100000000000001" customHeight="1" x14ac:dyDescent="0.15">
      <c r="A62" s="134"/>
      <c r="B62" s="134"/>
      <c r="C62" s="150"/>
      <c r="D62" s="173" t="s">
        <v>38</v>
      </c>
      <c r="E62" s="174"/>
      <c r="F62" s="174"/>
      <c r="G62" s="174"/>
      <c r="H62" s="174"/>
      <c r="I62" s="174"/>
      <c r="J62" s="174"/>
      <c r="K62" s="174"/>
      <c r="L62" s="174"/>
      <c r="M62" s="174"/>
      <c r="N62" s="174"/>
      <c r="O62" s="174"/>
      <c r="P62" s="174"/>
      <c r="Q62" s="174"/>
      <c r="R62" s="174"/>
      <c r="S62" s="174"/>
      <c r="T62" s="174"/>
      <c r="U62" s="174"/>
      <c r="V62" s="174"/>
      <c r="W62" s="174"/>
      <c r="X62" s="174"/>
      <c r="Y62" s="174"/>
      <c r="Z62" s="165"/>
    </row>
    <row r="63" spans="1:26" ht="20.100000000000001" customHeight="1" x14ac:dyDescent="0.15">
      <c r="A63" s="134">
        <f>IF(AND($I63&lt;&gt;"しない", $I63&lt;&gt;"する"), 1001, 0)</f>
        <v>1001</v>
      </c>
      <c r="B63" s="134"/>
      <c r="C63" s="150"/>
      <c r="D63" s="157">
        <v>1</v>
      </c>
      <c r="E63" s="154" t="s">
        <v>27</v>
      </c>
      <c r="F63" s="154"/>
      <c r="G63" s="154"/>
      <c r="H63" s="154"/>
      <c r="I63" s="73"/>
      <c r="J63" s="73"/>
      <c r="K63" s="73"/>
      <c r="L63" s="73"/>
      <c r="M63" s="73"/>
      <c r="N63" s="154"/>
      <c r="O63" s="154"/>
      <c r="P63" s="154"/>
      <c r="Q63" s="154"/>
      <c r="R63" s="154"/>
      <c r="S63" s="154"/>
      <c r="T63" s="154"/>
      <c r="U63" s="154"/>
      <c r="V63" s="154"/>
      <c r="W63" s="154"/>
      <c r="X63" s="154"/>
      <c r="Z63" s="165"/>
    </row>
    <row r="64" spans="1:26" ht="20.100000000000001" customHeight="1" x14ac:dyDescent="0.15">
      <c r="A64" s="134"/>
      <c r="B64" s="134"/>
      <c r="C64" s="150"/>
      <c r="D64" s="154"/>
      <c r="E64" s="154"/>
      <c r="F64" s="154"/>
      <c r="G64" s="154"/>
      <c r="H64" s="154"/>
      <c r="I64" s="161"/>
      <c r="J64" s="159" t="s">
        <v>41</v>
      </c>
      <c r="K64" s="160"/>
      <c r="L64" s="160"/>
      <c r="M64" s="160"/>
      <c r="N64" s="160"/>
      <c r="O64" s="160"/>
      <c r="P64" s="160"/>
      <c r="Q64" s="160"/>
      <c r="R64" s="160"/>
      <c r="S64" s="160"/>
      <c r="T64" s="160"/>
      <c r="U64" s="160"/>
      <c r="V64" s="160"/>
      <c r="W64" s="160"/>
      <c r="X64" s="160"/>
      <c r="Y64" s="160"/>
      <c r="Z64" s="165"/>
    </row>
    <row r="65" spans="1:26" ht="20.100000000000001" hidden="1" customHeight="1" x14ac:dyDescent="0.15">
      <c r="A65" s="134"/>
      <c r="B65" s="134"/>
      <c r="C65" s="162"/>
      <c r="D65" s="154"/>
      <c r="E65" s="154"/>
      <c r="F65" s="154"/>
      <c r="G65" s="154"/>
      <c r="H65" s="154"/>
      <c r="I65" s="175"/>
      <c r="J65" s="176"/>
      <c r="K65" s="176"/>
      <c r="L65" s="176"/>
      <c r="M65" s="176"/>
      <c r="N65" s="176"/>
      <c r="O65" s="176"/>
      <c r="P65" s="176"/>
      <c r="Q65" s="176"/>
      <c r="R65" s="176"/>
      <c r="S65" s="176"/>
      <c r="T65" s="176"/>
      <c r="U65" s="176"/>
      <c r="V65" s="176"/>
      <c r="W65" s="176"/>
      <c r="X65" s="176"/>
      <c r="Y65" s="176"/>
      <c r="Z65" s="165"/>
    </row>
    <row r="66" spans="1:26" ht="20.100000000000001" hidden="1" customHeight="1" x14ac:dyDescent="0.15">
      <c r="A66" s="134"/>
      <c r="B66" s="134"/>
      <c r="C66" s="162"/>
      <c r="D66" s="154"/>
      <c r="E66" s="154"/>
      <c r="F66" s="154"/>
      <c r="G66" s="154"/>
      <c r="H66" s="154"/>
      <c r="I66" s="175"/>
      <c r="J66" s="176"/>
      <c r="K66" s="176"/>
      <c r="L66" s="176"/>
      <c r="M66" s="176"/>
      <c r="N66" s="176"/>
      <c r="O66" s="176"/>
      <c r="P66" s="176"/>
      <c r="Q66" s="176"/>
      <c r="R66" s="176"/>
      <c r="S66" s="176"/>
      <c r="T66" s="176"/>
      <c r="U66" s="176"/>
      <c r="V66" s="176"/>
      <c r="W66" s="176"/>
      <c r="X66" s="176"/>
      <c r="Y66" s="176"/>
      <c r="Z66" s="165"/>
    </row>
    <row r="67" spans="1:26" ht="20.100000000000001" hidden="1" customHeight="1" x14ac:dyDescent="0.15">
      <c r="A67" s="134"/>
      <c r="B67" s="134"/>
      <c r="C67" s="162"/>
      <c r="D67" s="154"/>
      <c r="E67" s="154"/>
      <c r="F67" s="154"/>
      <c r="G67" s="154"/>
      <c r="H67" s="154"/>
      <c r="I67" s="175"/>
      <c r="J67" s="176"/>
      <c r="K67" s="176"/>
      <c r="L67" s="176"/>
      <c r="M67" s="176"/>
      <c r="N67" s="176"/>
      <c r="O67" s="176"/>
      <c r="P67" s="176"/>
      <c r="Q67" s="176"/>
      <c r="R67" s="176"/>
      <c r="S67" s="176"/>
      <c r="T67" s="176"/>
      <c r="U67" s="176"/>
      <c r="V67" s="176"/>
      <c r="W67" s="176"/>
      <c r="X67" s="176"/>
      <c r="Y67" s="176"/>
      <c r="Z67" s="165"/>
    </row>
    <row r="68" spans="1:26" ht="20.100000000000001" hidden="1" customHeight="1" x14ac:dyDescent="0.15">
      <c r="A68" s="134"/>
      <c r="B68" s="134"/>
      <c r="C68" s="162"/>
      <c r="D68" s="154"/>
      <c r="E68" s="154"/>
      <c r="F68" s="154"/>
      <c r="G68" s="154"/>
      <c r="H68" s="154"/>
      <c r="I68" s="175"/>
      <c r="J68" s="176"/>
      <c r="K68" s="176"/>
      <c r="L68" s="176"/>
      <c r="M68" s="176"/>
      <c r="N68" s="176"/>
      <c r="O68" s="176"/>
      <c r="P68" s="176"/>
      <c r="Q68" s="176"/>
      <c r="R68" s="176"/>
      <c r="S68" s="176"/>
      <c r="T68" s="176"/>
      <c r="U68" s="176"/>
      <c r="V68" s="176"/>
      <c r="W68" s="176"/>
      <c r="X68" s="176"/>
      <c r="Y68" s="176"/>
      <c r="Z68" s="165"/>
    </row>
    <row r="69" spans="1:26" ht="20.100000000000001" customHeight="1" x14ac:dyDescent="0.15">
      <c r="A69" s="146">
        <f>IF(OR(AND($I63="する",TRIM($I69)=""),AND($I63="しない",NOT(ISBLANK($I69)))), 1001, 0)</f>
        <v>0</v>
      </c>
      <c r="B69" s="134"/>
      <c r="C69" s="156"/>
      <c r="D69" s="157">
        <v>2</v>
      </c>
      <c r="E69" s="130" t="s">
        <v>0</v>
      </c>
      <c r="I69" s="74"/>
      <c r="J69" s="75"/>
      <c r="K69" s="75"/>
      <c r="L69" s="75"/>
      <c r="M69" s="75"/>
      <c r="N69" s="154"/>
      <c r="O69" s="154"/>
      <c r="P69" s="154"/>
      <c r="Q69" s="154"/>
      <c r="R69" s="154"/>
      <c r="S69" s="154"/>
      <c r="T69" s="154"/>
      <c r="U69" s="154"/>
      <c r="V69" s="154"/>
      <c r="W69" s="154"/>
      <c r="X69" s="154"/>
      <c r="Y69" s="154"/>
      <c r="Z69" s="155"/>
    </row>
    <row r="70" spans="1:26" ht="20.100000000000001" customHeight="1" x14ac:dyDescent="0.15">
      <c r="A70" s="146"/>
      <c r="B70" s="134"/>
      <c r="C70" s="156"/>
      <c r="D70" s="157"/>
      <c r="E70" s="154"/>
      <c r="F70" s="154"/>
      <c r="G70" s="154"/>
      <c r="H70" s="154"/>
      <c r="I70" s="158"/>
      <c r="J70" s="159" t="s">
        <v>64</v>
      </c>
      <c r="K70" s="160"/>
      <c r="L70" s="160"/>
      <c r="M70" s="160"/>
      <c r="N70" s="160"/>
      <c r="O70" s="160"/>
      <c r="P70" s="160"/>
      <c r="Q70" s="160"/>
      <c r="R70" s="160"/>
      <c r="S70" s="160"/>
      <c r="T70" s="160"/>
      <c r="U70" s="160"/>
      <c r="V70" s="160"/>
      <c r="W70" s="160"/>
      <c r="X70" s="160"/>
      <c r="Y70" s="160"/>
      <c r="Z70" s="155"/>
    </row>
    <row r="71" spans="1:26" ht="20.100000000000001" customHeight="1" x14ac:dyDescent="0.15">
      <c r="A71" s="146">
        <f>IF(OR(AND($I63="する",AND($I71&lt;&gt;"", OR(ISERROR(FIND("@"&amp;LEFT($I71,3)&amp;"@", 都道府県3))=FALSE, ISERROR(FIND("@"&amp;LEFT($I71,4)&amp;"@",都道府県4))=FALSE))=FALSE),AND($I63="しない",NOT(ISBLANK($I71)))), 1001, 0)</f>
        <v>0</v>
      </c>
      <c r="B71" s="134"/>
      <c r="C71" s="156"/>
      <c r="D71" s="157">
        <v>3</v>
      </c>
      <c r="E71" s="130" t="s">
        <v>1</v>
      </c>
      <c r="I71" s="76"/>
      <c r="J71" s="76"/>
      <c r="K71" s="76"/>
      <c r="L71" s="76"/>
      <c r="M71" s="76"/>
      <c r="N71" s="76"/>
      <c r="O71" s="76"/>
      <c r="P71" s="76"/>
      <c r="Q71" s="76"/>
      <c r="R71" s="76"/>
      <c r="S71" s="76"/>
      <c r="T71" s="76"/>
      <c r="U71" s="76"/>
      <c r="V71" s="76"/>
      <c r="W71" s="76"/>
      <c r="X71" s="76"/>
      <c r="Y71" s="76"/>
      <c r="Z71" s="155"/>
    </row>
    <row r="72" spans="1:26" ht="20.100000000000001" customHeight="1" x14ac:dyDescent="0.15">
      <c r="A72" s="146"/>
      <c r="B72" s="134"/>
      <c r="C72" s="156"/>
      <c r="D72" s="157"/>
      <c r="E72" s="154"/>
      <c r="F72" s="154"/>
      <c r="G72" s="154"/>
      <c r="H72" s="154"/>
      <c r="I72" s="161"/>
      <c r="J72" s="159" t="s">
        <v>16</v>
      </c>
      <c r="K72" s="160"/>
      <c r="L72" s="160"/>
      <c r="M72" s="160"/>
      <c r="N72" s="160"/>
      <c r="O72" s="160"/>
      <c r="P72" s="160"/>
      <c r="Q72" s="160"/>
      <c r="R72" s="160"/>
      <c r="S72" s="160"/>
      <c r="T72" s="160"/>
      <c r="U72" s="160"/>
      <c r="V72" s="160"/>
      <c r="W72" s="160"/>
      <c r="X72" s="160"/>
      <c r="Y72" s="160"/>
      <c r="Z72" s="155"/>
    </row>
    <row r="73" spans="1:26" ht="20.100000000000001" customHeight="1" x14ac:dyDescent="0.15">
      <c r="A73" s="146">
        <f>IF(OR(AND($I63="する",TRIM($I73)=""),AND($I63="しない",NOT(ISBLANK($I73)))), 1001, 0)</f>
        <v>0</v>
      </c>
      <c r="B73" s="134"/>
      <c r="C73" s="156"/>
      <c r="D73" s="157">
        <v>4</v>
      </c>
      <c r="E73" s="130" t="s">
        <v>2</v>
      </c>
      <c r="I73" s="73"/>
      <c r="J73" s="73"/>
      <c r="K73" s="73"/>
      <c r="L73" s="73"/>
      <c r="M73" s="73"/>
      <c r="N73" s="73"/>
      <c r="O73" s="73"/>
      <c r="P73" s="73"/>
      <c r="Q73" s="73"/>
      <c r="R73" s="73"/>
      <c r="S73" s="73"/>
      <c r="T73" s="73"/>
      <c r="U73" s="73"/>
      <c r="V73" s="73"/>
      <c r="W73" s="73"/>
      <c r="X73" s="73"/>
      <c r="Y73" s="73"/>
      <c r="Z73" s="155"/>
    </row>
    <row r="74" spans="1:26" ht="32.1" customHeight="1" x14ac:dyDescent="0.15">
      <c r="A74" s="146"/>
      <c r="B74" s="134"/>
      <c r="C74" s="162"/>
      <c r="D74" s="154"/>
      <c r="I74" s="158"/>
      <c r="J74" s="177" t="s">
        <v>68</v>
      </c>
      <c r="K74" s="178"/>
      <c r="L74" s="178"/>
      <c r="M74" s="178"/>
      <c r="N74" s="178"/>
      <c r="O74" s="178"/>
      <c r="P74" s="178"/>
      <c r="Q74" s="178"/>
      <c r="R74" s="178"/>
      <c r="S74" s="178"/>
      <c r="T74" s="178"/>
      <c r="U74" s="178"/>
      <c r="V74" s="178"/>
      <c r="W74" s="178"/>
      <c r="X74" s="178"/>
      <c r="Y74" s="178"/>
      <c r="Z74" s="155"/>
    </row>
    <row r="75" spans="1:26" ht="20.100000000000001" customHeight="1" x14ac:dyDescent="0.15">
      <c r="A75" s="146">
        <f>IF(OR(AND($I63="する",TRIM($I75)=""),AND($I63="しない",NOT(ISBLANK($I75)))), 1001, 0)</f>
        <v>0</v>
      </c>
      <c r="B75" s="134"/>
      <c r="C75" s="156"/>
      <c r="D75" s="157">
        <v>5</v>
      </c>
      <c r="E75" s="130" t="s">
        <v>3</v>
      </c>
      <c r="I75" s="73"/>
      <c r="J75" s="73"/>
      <c r="K75" s="73"/>
      <c r="L75" s="73"/>
      <c r="M75" s="73"/>
      <c r="N75" s="73"/>
      <c r="O75" s="73"/>
      <c r="P75" s="73"/>
      <c r="Q75" s="73"/>
      <c r="R75" s="73"/>
      <c r="S75" s="73"/>
      <c r="T75" s="73"/>
      <c r="U75" s="73"/>
      <c r="V75" s="73"/>
      <c r="W75" s="73"/>
      <c r="X75" s="73"/>
      <c r="Y75" s="73"/>
      <c r="Z75" s="155"/>
    </row>
    <row r="76" spans="1:26" ht="32.1" customHeight="1" x14ac:dyDescent="0.15">
      <c r="A76" s="146"/>
      <c r="B76" s="134"/>
      <c r="C76" s="162"/>
      <c r="D76" s="154"/>
      <c r="E76" s="154"/>
      <c r="F76" s="154"/>
      <c r="G76" s="154"/>
      <c r="H76" s="154"/>
      <c r="I76" s="158"/>
      <c r="J76" s="177" t="s">
        <v>69</v>
      </c>
      <c r="K76" s="179"/>
      <c r="L76" s="179"/>
      <c r="M76" s="179"/>
      <c r="N76" s="179"/>
      <c r="O76" s="179"/>
      <c r="P76" s="179"/>
      <c r="Q76" s="179"/>
      <c r="R76" s="179"/>
      <c r="S76" s="179"/>
      <c r="T76" s="179"/>
      <c r="U76" s="179"/>
      <c r="V76" s="179"/>
      <c r="W76" s="179"/>
      <c r="X76" s="179"/>
      <c r="Y76" s="179"/>
      <c r="Z76" s="155"/>
    </row>
    <row r="77" spans="1:26" ht="20.100000000000001" customHeight="1" x14ac:dyDescent="0.15">
      <c r="A77" s="146">
        <f>IF(OR(AND($I63="する",TRIM($I77)=""),AND($I63="しない",NOT(ISBLANK($I77)))), 1001, 0)</f>
        <v>0</v>
      </c>
      <c r="B77" s="134"/>
      <c r="C77" s="156"/>
      <c r="D77" s="157">
        <v>6</v>
      </c>
      <c r="E77" s="130" t="s">
        <v>22</v>
      </c>
      <c r="I77" s="73"/>
      <c r="J77" s="73"/>
      <c r="K77" s="73"/>
      <c r="L77" s="73"/>
      <c r="M77" s="73"/>
      <c r="N77" s="73"/>
      <c r="O77" s="73"/>
      <c r="P77" s="73"/>
      <c r="Q77" s="73"/>
      <c r="R77" s="73"/>
      <c r="S77" s="73"/>
      <c r="T77" s="73"/>
      <c r="U77" s="73"/>
      <c r="V77" s="73"/>
      <c r="W77" s="73"/>
      <c r="X77" s="73"/>
      <c r="Y77" s="73"/>
      <c r="Z77" s="155"/>
    </row>
    <row r="78" spans="1:26" ht="20.100000000000001" customHeight="1" x14ac:dyDescent="0.15">
      <c r="A78" s="146"/>
      <c r="B78" s="134"/>
      <c r="C78" s="162"/>
      <c r="D78" s="154"/>
      <c r="E78" s="154"/>
      <c r="F78" s="154"/>
      <c r="G78" s="154"/>
      <c r="H78" s="154"/>
      <c r="I78" s="158"/>
      <c r="J78" s="159" t="s">
        <v>70</v>
      </c>
      <c r="K78" s="160"/>
      <c r="L78" s="160"/>
      <c r="M78" s="160"/>
      <c r="N78" s="160"/>
      <c r="O78" s="160"/>
      <c r="P78" s="160"/>
      <c r="Q78" s="160"/>
      <c r="R78" s="160"/>
      <c r="S78" s="160"/>
      <c r="T78" s="160"/>
      <c r="U78" s="160"/>
      <c r="V78" s="160"/>
      <c r="W78" s="160"/>
      <c r="X78" s="160"/>
      <c r="Y78" s="160"/>
      <c r="Z78" s="155"/>
    </row>
    <row r="79" spans="1:26" ht="20.100000000000001" customHeight="1" x14ac:dyDescent="0.15">
      <c r="A79" s="146">
        <f>IF(OR(AND($I63="する",TRIM($I79)=""),AND($I63="しない",NOT(ISBLANK($I79)))), 1001, 0)</f>
        <v>0</v>
      </c>
      <c r="B79" s="134"/>
      <c r="C79" s="156"/>
      <c r="D79" s="157">
        <v>7</v>
      </c>
      <c r="E79" s="130" t="s">
        <v>28</v>
      </c>
      <c r="I79" s="73"/>
      <c r="J79" s="73"/>
      <c r="K79" s="73"/>
      <c r="L79" s="73"/>
      <c r="M79" s="73"/>
      <c r="N79" s="73"/>
      <c r="O79" s="73"/>
      <c r="P79" s="73"/>
      <c r="Q79" s="73"/>
      <c r="R79" s="73"/>
      <c r="S79" s="73"/>
      <c r="T79" s="73"/>
      <c r="U79" s="73"/>
      <c r="V79" s="73"/>
      <c r="W79" s="73"/>
      <c r="X79" s="73"/>
      <c r="Y79" s="73"/>
      <c r="Z79" s="155"/>
    </row>
    <row r="80" spans="1:26" ht="20.100000000000001" customHeight="1" x14ac:dyDescent="0.15">
      <c r="A80" s="146"/>
      <c r="B80" s="134"/>
      <c r="C80" s="162"/>
      <c r="D80" s="154"/>
      <c r="E80" s="154"/>
      <c r="F80" s="154"/>
      <c r="G80" s="154"/>
      <c r="H80" s="154"/>
      <c r="I80" s="158"/>
      <c r="J80" s="159" t="s">
        <v>11</v>
      </c>
      <c r="K80" s="160"/>
      <c r="L80" s="160"/>
      <c r="M80" s="160"/>
      <c r="N80" s="160"/>
      <c r="O80" s="160"/>
      <c r="P80" s="160"/>
      <c r="Q80" s="160"/>
      <c r="R80" s="160"/>
      <c r="S80" s="160"/>
      <c r="T80" s="160"/>
      <c r="U80" s="160"/>
      <c r="V80" s="160"/>
      <c r="W80" s="160"/>
      <c r="X80" s="160"/>
      <c r="Y80" s="160"/>
      <c r="Z80" s="155"/>
    </row>
    <row r="81" spans="1:26" ht="20.100000000000001" customHeight="1" x14ac:dyDescent="0.15">
      <c r="A81" s="146">
        <f>IF(OR(AND($I63="する",TRIM($I81)=""),AND($I63="しない",NOT(ISBLANK($I81)))), 1001, 0)</f>
        <v>0</v>
      </c>
      <c r="B81" s="134"/>
      <c r="C81" s="156"/>
      <c r="D81" s="157">
        <v>8</v>
      </c>
      <c r="E81" s="130" t="s">
        <v>29</v>
      </c>
      <c r="I81" s="73"/>
      <c r="J81" s="73"/>
      <c r="K81" s="73"/>
      <c r="L81" s="73"/>
      <c r="M81" s="73"/>
      <c r="N81" s="73"/>
      <c r="O81" s="73"/>
      <c r="P81" s="73"/>
      <c r="Q81" s="73"/>
      <c r="R81" s="73"/>
      <c r="S81" s="73"/>
      <c r="T81" s="73"/>
      <c r="U81" s="73"/>
      <c r="V81" s="73"/>
      <c r="W81" s="73"/>
      <c r="X81" s="73"/>
      <c r="Y81" s="73"/>
      <c r="Z81" s="155"/>
    </row>
    <row r="82" spans="1:26" ht="20.100000000000001" customHeight="1" x14ac:dyDescent="0.15">
      <c r="A82" s="146"/>
      <c r="B82" s="134"/>
      <c r="C82" s="162"/>
      <c r="D82" s="154"/>
      <c r="E82" s="154"/>
      <c r="F82" s="154"/>
      <c r="G82" s="154"/>
      <c r="H82" s="154"/>
      <c r="I82" s="158"/>
      <c r="J82" s="159" t="s">
        <v>12</v>
      </c>
      <c r="K82" s="160"/>
      <c r="L82" s="160"/>
      <c r="M82" s="160"/>
      <c r="N82" s="160"/>
      <c r="O82" s="160"/>
      <c r="P82" s="160"/>
      <c r="Q82" s="160"/>
      <c r="R82" s="160"/>
      <c r="S82" s="160"/>
      <c r="T82" s="160"/>
      <c r="U82" s="160"/>
      <c r="V82" s="160"/>
      <c r="W82" s="160"/>
      <c r="X82" s="160"/>
      <c r="Y82" s="160"/>
      <c r="Z82" s="155"/>
    </row>
    <row r="83" spans="1:26" ht="20.100000000000001" customHeight="1" x14ac:dyDescent="0.15">
      <c r="A83" s="146">
        <f>IF(OR(AND($I63="する",NOT(AND(TRIM($I83)&lt;&gt;"",ISNUMBER(VALUE(SUBSTITUTE($I83,"-","")))))), AND($I63="しない",NOT(ISBLANK($I83)))), 1001, 0)</f>
        <v>0</v>
      </c>
      <c r="B83" s="134"/>
      <c r="C83" s="156"/>
      <c r="D83" s="157">
        <v>9</v>
      </c>
      <c r="E83" s="130" t="s">
        <v>6</v>
      </c>
      <c r="I83" s="73"/>
      <c r="J83" s="73"/>
      <c r="K83" s="73"/>
      <c r="L83" s="73"/>
      <c r="M83" s="73"/>
      <c r="N83" s="154"/>
      <c r="O83" s="154"/>
      <c r="P83" s="154"/>
      <c r="Q83" s="154"/>
      <c r="R83" s="154"/>
      <c r="S83" s="154"/>
      <c r="T83" s="154"/>
      <c r="U83" s="154"/>
      <c r="V83" s="154"/>
      <c r="W83" s="154"/>
      <c r="X83" s="154"/>
      <c r="Y83" s="154"/>
      <c r="Z83" s="155"/>
    </row>
    <row r="84" spans="1:26" ht="20.100000000000001" customHeight="1" x14ac:dyDescent="0.15">
      <c r="A84" s="146"/>
      <c r="B84" s="134"/>
      <c r="C84" s="162"/>
      <c r="D84" s="154"/>
      <c r="E84" s="154"/>
      <c r="F84" s="154"/>
      <c r="G84" s="154"/>
      <c r="H84" s="154"/>
      <c r="I84" s="158"/>
      <c r="J84" s="159" t="s">
        <v>67</v>
      </c>
      <c r="K84" s="160"/>
      <c r="L84" s="160"/>
      <c r="M84" s="160"/>
      <c r="N84" s="160"/>
      <c r="O84" s="160"/>
      <c r="P84" s="160"/>
      <c r="Q84" s="160"/>
      <c r="R84" s="160"/>
      <c r="S84" s="160"/>
      <c r="T84" s="160"/>
      <c r="U84" s="160"/>
      <c r="V84" s="160"/>
      <c r="W84" s="160"/>
      <c r="X84" s="160"/>
      <c r="Y84" s="160"/>
      <c r="Z84" s="155"/>
    </row>
    <row r="85" spans="1:26" ht="20.100000000000001" customHeight="1" x14ac:dyDescent="0.15">
      <c r="A85" s="146">
        <f>IF(OR(AND($I63="する",NOT(AND(I85&lt;&gt;"",ISNUMBER(VALUE(SUBSTITUTE(I85,"-","")))))), AND($I63="しない",NOT(ISBLANK($I85)))), 1001, 0)</f>
        <v>0</v>
      </c>
      <c r="B85" s="134"/>
      <c r="C85" s="156"/>
      <c r="D85" s="157">
        <v>10</v>
      </c>
      <c r="E85" s="130" t="s">
        <v>7</v>
      </c>
      <c r="I85" s="73"/>
      <c r="J85" s="73"/>
      <c r="K85" s="73"/>
      <c r="L85" s="73"/>
      <c r="M85" s="73"/>
      <c r="N85" s="154"/>
      <c r="O85" s="154"/>
      <c r="P85" s="154"/>
      <c r="Q85" s="154"/>
      <c r="R85" s="154"/>
      <c r="S85" s="154"/>
      <c r="T85" s="154"/>
      <c r="U85" s="154"/>
      <c r="V85" s="154"/>
      <c r="W85" s="154"/>
      <c r="X85" s="154"/>
      <c r="Y85" s="154"/>
      <c r="Z85" s="155"/>
    </row>
    <row r="86" spans="1:26" ht="20.100000000000001" customHeight="1" x14ac:dyDescent="0.15">
      <c r="A86" s="146"/>
      <c r="B86" s="134"/>
      <c r="C86" s="162"/>
      <c r="D86" s="154"/>
      <c r="E86" s="154"/>
      <c r="F86" s="154"/>
      <c r="G86" s="154"/>
      <c r="H86" s="154"/>
      <c r="I86" s="158"/>
      <c r="J86" s="159" t="s">
        <v>67</v>
      </c>
      <c r="K86" s="160"/>
      <c r="L86" s="160"/>
      <c r="M86" s="160"/>
      <c r="N86" s="160"/>
      <c r="O86" s="160"/>
      <c r="P86" s="160"/>
      <c r="Q86" s="160"/>
      <c r="R86" s="160"/>
      <c r="S86" s="160"/>
      <c r="T86" s="160"/>
      <c r="U86" s="160"/>
      <c r="V86" s="160"/>
      <c r="W86" s="160"/>
      <c r="X86" s="160"/>
      <c r="Y86" s="160"/>
      <c r="Z86" s="155"/>
    </row>
    <row r="87" spans="1:26" ht="20.100000000000001" customHeight="1" x14ac:dyDescent="0.15">
      <c r="A87" s="134">
        <f>IF(OR(AND($I63="する", TRIM($I87)=""),AND($I63="しない", TRIM($I87)&lt;&gt;"")), 1001, 0)</f>
        <v>0</v>
      </c>
      <c r="B87" s="134"/>
      <c r="C87" s="156"/>
      <c r="D87" s="157">
        <v>11</v>
      </c>
      <c r="E87" s="130" t="s">
        <v>10</v>
      </c>
      <c r="I87" s="73"/>
      <c r="J87" s="73"/>
      <c r="K87" s="73"/>
      <c r="L87" s="73"/>
      <c r="M87" s="73"/>
      <c r="N87" s="73"/>
      <c r="O87" s="73"/>
      <c r="P87" s="73"/>
      <c r="Q87" s="73"/>
      <c r="R87" s="73"/>
      <c r="S87" s="73"/>
      <c r="T87" s="73"/>
      <c r="U87" s="73"/>
      <c r="V87" s="73"/>
      <c r="W87" s="73"/>
      <c r="X87" s="73"/>
      <c r="Y87" s="73"/>
      <c r="Z87" s="155"/>
    </row>
    <row r="88" spans="1:26" ht="20.100000000000001" customHeight="1" x14ac:dyDescent="0.15">
      <c r="A88" s="134"/>
      <c r="B88" s="134"/>
      <c r="C88" s="162"/>
      <c r="D88" s="154"/>
      <c r="E88" s="154"/>
      <c r="F88" s="154"/>
      <c r="G88" s="154"/>
      <c r="H88" s="154"/>
      <c r="I88" s="158"/>
      <c r="J88" s="159" t="s">
        <v>73</v>
      </c>
      <c r="K88" s="164"/>
      <c r="L88" s="164"/>
      <c r="M88" s="164"/>
      <c r="N88" s="164"/>
      <c r="O88" s="164"/>
      <c r="P88" s="164"/>
      <c r="Q88" s="164"/>
      <c r="R88" s="164"/>
      <c r="S88" s="164"/>
      <c r="T88" s="164"/>
      <c r="U88" s="164"/>
      <c r="V88" s="164"/>
      <c r="W88" s="164"/>
      <c r="X88" s="164"/>
      <c r="Y88" s="164"/>
      <c r="Z88" s="155"/>
    </row>
    <row r="89" spans="1:26" ht="15.75" customHeight="1" x14ac:dyDescent="0.15">
      <c r="A89" s="146"/>
      <c r="B89" s="134"/>
      <c r="C89" s="166"/>
      <c r="D89" s="167"/>
      <c r="E89" s="167"/>
      <c r="F89" s="167"/>
      <c r="G89" s="167"/>
      <c r="H89" s="167"/>
      <c r="I89" s="168"/>
      <c r="J89" s="168"/>
      <c r="K89" s="168"/>
      <c r="L89" s="168"/>
      <c r="M89" s="168"/>
      <c r="N89" s="168"/>
      <c r="O89" s="168"/>
      <c r="P89" s="168"/>
      <c r="Q89" s="168"/>
      <c r="R89" s="168"/>
      <c r="S89" s="168"/>
      <c r="T89" s="168"/>
      <c r="U89" s="168"/>
      <c r="V89" s="168"/>
      <c r="W89" s="168"/>
      <c r="X89" s="168"/>
      <c r="Y89" s="168"/>
      <c r="Z89" s="169"/>
    </row>
    <row r="90" spans="1:26" ht="15.75" customHeight="1" x14ac:dyDescent="0.15">
      <c r="A90" s="146"/>
      <c r="B90" s="134"/>
      <c r="C90" s="154"/>
      <c r="D90" s="154"/>
      <c r="E90" s="154"/>
      <c r="F90" s="154"/>
      <c r="G90" s="154"/>
      <c r="H90" s="154"/>
      <c r="I90" s="164"/>
      <c r="J90" s="164"/>
      <c r="K90" s="164"/>
      <c r="L90" s="164"/>
      <c r="M90" s="164"/>
      <c r="N90" s="164"/>
      <c r="O90" s="164"/>
      <c r="P90" s="164"/>
      <c r="Q90" s="164"/>
      <c r="R90" s="164"/>
      <c r="S90" s="164"/>
      <c r="T90" s="164"/>
      <c r="U90" s="164"/>
      <c r="V90" s="164"/>
      <c r="W90" s="164"/>
      <c r="X90" s="164"/>
      <c r="Y90" s="164"/>
      <c r="Z90" s="154"/>
    </row>
    <row r="91" spans="1:26" ht="15.75" hidden="1" customHeight="1" x14ac:dyDescent="0.15">
      <c r="A91" s="146"/>
      <c r="B91" s="134"/>
      <c r="C91" s="154"/>
      <c r="D91" s="154"/>
      <c r="E91" s="154"/>
      <c r="F91" s="154"/>
      <c r="G91" s="154"/>
      <c r="H91" s="154"/>
      <c r="I91" s="164"/>
      <c r="J91" s="164"/>
      <c r="K91" s="164"/>
      <c r="L91" s="164"/>
      <c r="M91" s="164"/>
      <c r="N91" s="164"/>
      <c r="O91" s="164"/>
      <c r="P91" s="164"/>
      <c r="Q91" s="164"/>
      <c r="R91" s="164"/>
      <c r="S91" s="164"/>
      <c r="T91" s="164"/>
      <c r="U91" s="164"/>
      <c r="V91" s="164"/>
      <c r="W91" s="164"/>
      <c r="X91" s="164"/>
      <c r="Y91" s="164"/>
      <c r="Z91" s="154"/>
    </row>
    <row r="92" spans="1:26" ht="15.75" hidden="1" customHeight="1" x14ac:dyDescent="0.15">
      <c r="A92" s="146"/>
      <c r="B92" s="134"/>
      <c r="C92" s="154"/>
      <c r="D92" s="154"/>
      <c r="E92" s="154"/>
      <c r="F92" s="154"/>
      <c r="G92" s="154"/>
      <c r="H92" s="154"/>
      <c r="I92" s="164"/>
      <c r="J92" s="164"/>
      <c r="K92" s="164"/>
      <c r="L92" s="164"/>
      <c r="M92" s="164"/>
      <c r="N92" s="164"/>
      <c r="O92" s="164"/>
      <c r="P92" s="164"/>
      <c r="Q92" s="164"/>
      <c r="R92" s="164"/>
      <c r="S92" s="164"/>
      <c r="T92" s="164"/>
      <c r="U92" s="164"/>
      <c r="V92" s="164"/>
      <c r="W92" s="164"/>
      <c r="X92" s="164"/>
      <c r="Y92" s="164"/>
      <c r="Z92" s="154"/>
    </row>
    <row r="93" spans="1:26" ht="15.75" hidden="1" customHeight="1" x14ac:dyDescent="0.15">
      <c r="A93" s="146"/>
      <c r="B93" s="134"/>
      <c r="C93" s="154"/>
      <c r="D93" s="154"/>
      <c r="E93" s="154"/>
      <c r="F93" s="154"/>
      <c r="G93" s="154"/>
      <c r="H93" s="154"/>
      <c r="I93" s="164"/>
      <c r="J93" s="164"/>
      <c r="K93" s="164"/>
      <c r="L93" s="164"/>
      <c r="M93" s="164"/>
      <c r="N93" s="164"/>
      <c r="O93" s="164"/>
      <c r="P93" s="164"/>
      <c r="Q93" s="164"/>
      <c r="R93" s="164"/>
      <c r="S93" s="164"/>
      <c r="T93" s="164"/>
      <c r="U93" s="164"/>
      <c r="V93" s="164"/>
      <c r="W93" s="164"/>
      <c r="X93" s="164"/>
      <c r="Y93" s="164"/>
      <c r="Z93" s="154"/>
    </row>
    <row r="94" spans="1:26" ht="15.75" hidden="1" customHeight="1" x14ac:dyDescent="0.15">
      <c r="A94" s="146"/>
      <c r="B94" s="134"/>
      <c r="C94" s="154"/>
      <c r="D94" s="154"/>
      <c r="E94" s="154"/>
      <c r="F94" s="154"/>
      <c r="G94" s="154"/>
      <c r="H94" s="154"/>
      <c r="I94" s="164"/>
      <c r="J94" s="164"/>
      <c r="K94" s="164"/>
      <c r="L94" s="164"/>
      <c r="M94" s="164"/>
      <c r="N94" s="164"/>
      <c r="O94" s="164"/>
      <c r="P94" s="164"/>
      <c r="Q94" s="164"/>
      <c r="R94" s="164"/>
      <c r="S94" s="164"/>
      <c r="T94" s="164"/>
      <c r="U94" s="164"/>
      <c r="V94" s="164"/>
      <c r="W94" s="164"/>
      <c r="X94" s="164"/>
      <c r="Y94" s="164"/>
      <c r="Z94" s="154"/>
    </row>
    <row r="95" spans="1:26" ht="15.75" hidden="1" customHeight="1" x14ac:dyDescent="0.15">
      <c r="A95" s="146"/>
      <c r="B95" s="134"/>
      <c r="C95" s="154"/>
      <c r="D95" s="154"/>
      <c r="E95" s="154"/>
      <c r="F95" s="154"/>
      <c r="G95" s="154"/>
      <c r="H95" s="154"/>
      <c r="I95" s="164"/>
      <c r="J95" s="164"/>
      <c r="K95" s="164"/>
      <c r="L95" s="164"/>
      <c r="M95" s="164"/>
      <c r="N95" s="164"/>
      <c r="O95" s="164"/>
      <c r="P95" s="164"/>
      <c r="Q95" s="164"/>
      <c r="R95" s="164"/>
      <c r="S95" s="164"/>
      <c r="T95" s="164"/>
      <c r="U95" s="164"/>
      <c r="V95" s="164"/>
      <c r="W95" s="164"/>
      <c r="X95" s="164"/>
      <c r="Y95" s="164"/>
      <c r="Z95" s="154"/>
    </row>
    <row r="96" spans="1:26" ht="15.75" hidden="1" customHeight="1" x14ac:dyDescent="0.15">
      <c r="A96" s="146"/>
      <c r="B96" s="134"/>
      <c r="C96" s="154"/>
      <c r="D96" s="154"/>
      <c r="E96" s="154"/>
      <c r="F96" s="154"/>
      <c r="G96" s="154"/>
      <c r="H96" s="154"/>
      <c r="I96" s="164"/>
      <c r="J96" s="164"/>
      <c r="K96" s="164"/>
      <c r="L96" s="164"/>
      <c r="M96" s="164"/>
      <c r="N96" s="164"/>
      <c r="O96" s="164"/>
      <c r="P96" s="164"/>
      <c r="Q96" s="164"/>
      <c r="R96" s="164"/>
      <c r="S96" s="164"/>
      <c r="T96" s="164"/>
      <c r="U96" s="164"/>
      <c r="V96" s="164"/>
      <c r="W96" s="164"/>
      <c r="X96" s="164"/>
      <c r="Y96" s="164"/>
      <c r="Z96" s="154"/>
    </row>
    <row r="97" spans="1:26" ht="15.75" hidden="1" customHeight="1" x14ac:dyDescent="0.15">
      <c r="A97" s="146"/>
      <c r="B97" s="134"/>
      <c r="C97" s="154"/>
      <c r="D97" s="154"/>
      <c r="E97" s="154"/>
      <c r="F97" s="154"/>
      <c r="G97" s="154"/>
      <c r="H97" s="154"/>
      <c r="I97" s="164"/>
      <c r="J97" s="164"/>
      <c r="K97" s="164"/>
      <c r="L97" s="164"/>
      <c r="M97" s="164"/>
      <c r="N97" s="164"/>
      <c r="O97" s="164"/>
      <c r="P97" s="164"/>
      <c r="Q97" s="164"/>
      <c r="R97" s="164"/>
      <c r="S97" s="164"/>
      <c r="T97" s="164"/>
      <c r="U97" s="164"/>
      <c r="V97" s="164"/>
      <c r="W97" s="164"/>
      <c r="X97" s="164"/>
      <c r="Y97" s="164"/>
      <c r="Z97" s="154"/>
    </row>
    <row r="98" spans="1:26" ht="15.75" hidden="1" customHeight="1" x14ac:dyDescent="0.15">
      <c r="A98" s="146"/>
      <c r="B98" s="134"/>
      <c r="C98" s="154"/>
      <c r="D98" s="154"/>
      <c r="E98" s="154"/>
      <c r="F98" s="154"/>
      <c r="G98" s="154"/>
      <c r="H98" s="154"/>
      <c r="I98" s="164"/>
      <c r="J98" s="164"/>
      <c r="K98" s="164"/>
      <c r="L98" s="164"/>
      <c r="M98" s="164"/>
      <c r="N98" s="164"/>
      <c r="O98" s="164"/>
      <c r="P98" s="164"/>
      <c r="Q98" s="164"/>
      <c r="R98" s="164"/>
      <c r="S98" s="164"/>
      <c r="T98" s="164"/>
      <c r="U98" s="164"/>
      <c r="V98" s="164"/>
      <c r="W98" s="164"/>
      <c r="X98" s="164"/>
      <c r="Y98" s="164"/>
      <c r="Z98" s="154"/>
    </row>
    <row r="99" spans="1:26" ht="15.75" hidden="1" customHeight="1" x14ac:dyDescent="0.15">
      <c r="A99" s="146"/>
      <c r="B99" s="134"/>
      <c r="C99" s="154"/>
      <c r="D99" s="154"/>
      <c r="E99" s="154"/>
      <c r="F99" s="154"/>
      <c r="G99" s="154"/>
      <c r="H99" s="154"/>
      <c r="I99" s="164"/>
      <c r="J99" s="164"/>
      <c r="K99" s="164"/>
      <c r="L99" s="164"/>
      <c r="M99" s="164"/>
      <c r="N99" s="164"/>
      <c r="O99" s="164"/>
      <c r="P99" s="164"/>
      <c r="Q99" s="164"/>
      <c r="R99" s="164"/>
      <c r="S99" s="164"/>
      <c r="T99" s="164"/>
      <c r="U99" s="164"/>
      <c r="V99" s="164"/>
      <c r="W99" s="164"/>
      <c r="X99" s="164"/>
      <c r="Y99" s="164"/>
      <c r="Z99" s="154"/>
    </row>
    <row r="100" spans="1:26" ht="15.75" hidden="1" customHeight="1" x14ac:dyDescent="0.15">
      <c r="A100" s="146"/>
      <c r="B100" s="134"/>
      <c r="C100" s="154"/>
      <c r="D100" s="154"/>
      <c r="E100" s="154"/>
      <c r="F100" s="154"/>
      <c r="G100" s="154"/>
      <c r="H100" s="154"/>
      <c r="I100" s="164"/>
      <c r="J100" s="164"/>
      <c r="K100" s="164"/>
      <c r="L100" s="164"/>
      <c r="M100" s="164"/>
      <c r="N100" s="164"/>
      <c r="O100" s="164"/>
      <c r="P100" s="164"/>
      <c r="Q100" s="164"/>
      <c r="R100" s="164"/>
      <c r="S100" s="164"/>
      <c r="T100" s="164"/>
      <c r="U100" s="164"/>
      <c r="V100" s="164"/>
      <c r="W100" s="164"/>
      <c r="X100" s="164"/>
      <c r="Y100" s="164"/>
      <c r="Z100" s="154"/>
    </row>
    <row r="101" spans="1:26" ht="15.75" hidden="1" customHeight="1" x14ac:dyDescent="0.15">
      <c r="A101" s="146"/>
      <c r="B101" s="134"/>
      <c r="C101" s="154"/>
      <c r="D101" s="154"/>
      <c r="E101" s="154"/>
      <c r="F101" s="154"/>
      <c r="G101" s="154"/>
      <c r="H101" s="154"/>
      <c r="I101" s="164"/>
      <c r="J101" s="164"/>
      <c r="K101" s="164"/>
      <c r="L101" s="164"/>
      <c r="M101" s="164"/>
      <c r="N101" s="164"/>
      <c r="O101" s="164"/>
      <c r="P101" s="164"/>
      <c r="Q101" s="164"/>
      <c r="R101" s="164"/>
      <c r="S101" s="164"/>
      <c r="T101" s="164"/>
      <c r="U101" s="164"/>
      <c r="V101" s="164"/>
      <c r="W101" s="164"/>
      <c r="X101" s="164"/>
      <c r="Y101" s="164"/>
      <c r="Z101" s="154"/>
    </row>
    <row r="102" spans="1:26" ht="15.75" hidden="1" customHeight="1" x14ac:dyDescent="0.15">
      <c r="A102" s="146"/>
      <c r="B102" s="134"/>
      <c r="C102" s="154"/>
      <c r="D102" s="154"/>
      <c r="E102" s="154"/>
      <c r="F102" s="154"/>
      <c r="G102" s="154"/>
      <c r="H102" s="154"/>
      <c r="I102" s="164"/>
      <c r="J102" s="164"/>
      <c r="K102" s="164"/>
      <c r="L102" s="164"/>
      <c r="M102" s="164"/>
      <c r="N102" s="164"/>
      <c r="O102" s="164"/>
      <c r="P102" s="164"/>
      <c r="Q102" s="164"/>
      <c r="R102" s="164"/>
      <c r="S102" s="164"/>
      <c r="T102" s="164"/>
      <c r="U102" s="164"/>
      <c r="V102" s="164"/>
      <c r="W102" s="164"/>
      <c r="X102" s="164"/>
      <c r="Y102" s="164"/>
      <c r="Z102" s="154"/>
    </row>
    <row r="103" spans="1:26" ht="15.75" hidden="1" customHeight="1" x14ac:dyDescent="0.15">
      <c r="A103" s="146"/>
      <c r="B103" s="134"/>
      <c r="C103" s="154"/>
      <c r="D103" s="154"/>
      <c r="E103" s="154"/>
      <c r="F103" s="154"/>
      <c r="G103" s="154"/>
      <c r="H103" s="154"/>
      <c r="I103" s="164"/>
      <c r="J103" s="164"/>
      <c r="K103" s="164"/>
      <c r="L103" s="164"/>
      <c r="M103" s="164"/>
      <c r="N103" s="164"/>
      <c r="O103" s="164"/>
      <c r="P103" s="164"/>
      <c r="Q103" s="164"/>
      <c r="R103" s="164"/>
      <c r="S103" s="164"/>
      <c r="T103" s="164"/>
      <c r="U103" s="164"/>
      <c r="V103" s="164"/>
      <c r="W103" s="164"/>
      <c r="X103" s="164"/>
      <c r="Y103" s="164"/>
      <c r="Z103" s="154"/>
    </row>
    <row r="104" spans="1:26" ht="15.75" hidden="1" customHeight="1" x14ac:dyDescent="0.15">
      <c r="A104" s="146"/>
      <c r="B104" s="134"/>
      <c r="C104" s="154"/>
      <c r="D104" s="154"/>
      <c r="E104" s="154"/>
      <c r="F104" s="154"/>
      <c r="G104" s="154"/>
      <c r="H104" s="154"/>
      <c r="I104" s="164"/>
      <c r="J104" s="164"/>
      <c r="K104" s="164"/>
      <c r="L104" s="164"/>
      <c r="M104" s="164"/>
      <c r="N104" s="164"/>
      <c r="O104" s="164"/>
      <c r="P104" s="164"/>
      <c r="Q104" s="164"/>
      <c r="R104" s="164"/>
      <c r="S104" s="164"/>
      <c r="T104" s="164"/>
      <c r="U104" s="164"/>
      <c r="V104" s="164"/>
      <c r="W104" s="164"/>
      <c r="X104" s="164"/>
      <c r="Y104" s="164"/>
      <c r="Z104" s="154"/>
    </row>
    <row r="105" spans="1:26" ht="15.75" hidden="1" customHeight="1" x14ac:dyDescent="0.15">
      <c r="A105" s="146"/>
      <c r="B105" s="134"/>
      <c r="C105" s="154"/>
      <c r="D105" s="154"/>
      <c r="E105" s="154"/>
      <c r="F105" s="154"/>
      <c r="G105" s="154"/>
      <c r="H105" s="154"/>
      <c r="I105" s="164"/>
      <c r="J105" s="164"/>
      <c r="K105" s="164"/>
      <c r="L105" s="164"/>
      <c r="M105" s="164"/>
      <c r="N105" s="164"/>
      <c r="O105" s="164"/>
      <c r="P105" s="164"/>
      <c r="Q105" s="164"/>
      <c r="R105" s="164"/>
      <c r="S105" s="164"/>
      <c r="T105" s="164"/>
      <c r="U105" s="164"/>
      <c r="V105" s="164"/>
      <c r="W105" s="164"/>
      <c r="X105" s="164"/>
      <c r="Y105" s="164"/>
      <c r="Z105" s="154"/>
    </row>
    <row r="106" spans="1:26" ht="15.75" hidden="1" customHeight="1" x14ac:dyDescent="0.15">
      <c r="A106" s="146"/>
      <c r="B106" s="134"/>
      <c r="C106" s="154"/>
      <c r="D106" s="154"/>
      <c r="E106" s="154"/>
      <c r="F106" s="154"/>
      <c r="G106" s="154"/>
      <c r="H106" s="154"/>
      <c r="I106" s="164"/>
      <c r="J106" s="164"/>
      <c r="K106" s="164"/>
      <c r="L106" s="164"/>
      <c r="M106" s="164"/>
      <c r="N106" s="164"/>
      <c r="O106" s="164"/>
      <c r="P106" s="164"/>
      <c r="Q106" s="164"/>
      <c r="R106" s="164"/>
      <c r="S106" s="164"/>
      <c r="T106" s="164"/>
      <c r="U106" s="164"/>
      <c r="V106" s="164"/>
      <c r="W106" s="164"/>
      <c r="X106" s="164"/>
      <c r="Y106" s="164"/>
      <c r="Z106" s="154"/>
    </row>
    <row r="107" spans="1:26" ht="15.75" hidden="1" customHeight="1" x14ac:dyDescent="0.15">
      <c r="A107" s="146"/>
      <c r="B107" s="134"/>
      <c r="C107" s="154"/>
      <c r="D107" s="154"/>
      <c r="E107" s="154"/>
      <c r="F107" s="154"/>
      <c r="G107" s="154"/>
      <c r="H107" s="154"/>
      <c r="I107" s="164"/>
      <c r="J107" s="164"/>
      <c r="K107" s="164"/>
      <c r="L107" s="164"/>
      <c r="M107" s="164"/>
      <c r="N107" s="164"/>
      <c r="O107" s="164"/>
      <c r="P107" s="164"/>
      <c r="Q107" s="164"/>
      <c r="R107" s="164"/>
      <c r="S107" s="164"/>
      <c r="T107" s="164"/>
      <c r="U107" s="164"/>
      <c r="V107" s="164"/>
      <c r="W107" s="164"/>
      <c r="X107" s="164"/>
      <c r="Y107" s="164"/>
      <c r="Z107" s="154"/>
    </row>
    <row r="108" spans="1:26" ht="15.75" customHeight="1" x14ac:dyDescent="0.15">
      <c r="A108" s="146"/>
      <c r="B108" s="134"/>
      <c r="C108" s="154"/>
      <c r="D108" s="154"/>
      <c r="E108" s="154"/>
      <c r="F108" s="154"/>
      <c r="G108" s="154"/>
      <c r="H108" s="154"/>
      <c r="I108" s="164"/>
      <c r="J108" s="164"/>
      <c r="K108" s="164"/>
      <c r="L108" s="164"/>
      <c r="M108" s="164"/>
      <c r="N108" s="164"/>
      <c r="O108" s="164"/>
      <c r="P108" s="164"/>
      <c r="Q108" s="164"/>
      <c r="R108" s="164"/>
      <c r="S108" s="164"/>
      <c r="T108" s="164"/>
      <c r="U108" s="164"/>
      <c r="V108" s="164"/>
      <c r="W108" s="164"/>
      <c r="X108" s="164"/>
      <c r="Y108" s="164"/>
      <c r="Z108" s="154"/>
    </row>
    <row r="109" spans="1:26" ht="20.100000000000001" customHeight="1" x14ac:dyDescent="0.15">
      <c r="A109" s="146"/>
      <c r="B109" s="134"/>
      <c r="C109" s="170" t="s">
        <v>30</v>
      </c>
      <c r="D109" s="171"/>
      <c r="E109" s="171"/>
      <c r="F109" s="171"/>
      <c r="G109" s="171"/>
      <c r="H109" s="172"/>
    </row>
    <row r="110" spans="1:26" ht="15.75" customHeight="1" x14ac:dyDescent="0.15">
      <c r="A110" s="146"/>
      <c r="B110" s="134"/>
      <c r="C110" s="180"/>
      <c r="D110" s="181"/>
      <c r="E110" s="181"/>
      <c r="F110" s="181"/>
      <c r="G110" s="181"/>
      <c r="H110" s="181"/>
      <c r="I110" s="152"/>
      <c r="J110" s="152"/>
      <c r="K110" s="152"/>
      <c r="L110" s="152"/>
      <c r="M110" s="152"/>
      <c r="N110" s="152"/>
      <c r="O110" s="152"/>
      <c r="P110" s="152"/>
      <c r="Q110" s="152"/>
      <c r="R110" s="152"/>
      <c r="S110" s="152"/>
      <c r="T110" s="152"/>
      <c r="U110" s="152"/>
      <c r="V110" s="152"/>
      <c r="W110" s="152"/>
      <c r="X110" s="152"/>
      <c r="Y110" s="152"/>
      <c r="Z110" s="153"/>
    </row>
    <row r="111" spans="1:26" ht="20.100000000000001" customHeight="1" x14ac:dyDescent="0.15">
      <c r="A111" s="146"/>
      <c r="B111" s="134"/>
      <c r="C111" s="180"/>
      <c r="D111" s="182" t="s">
        <v>102</v>
      </c>
      <c r="E111" s="183"/>
      <c r="F111" s="183"/>
      <c r="G111" s="183"/>
      <c r="H111" s="183"/>
      <c r="I111" s="184"/>
      <c r="J111" s="183"/>
      <c r="K111" s="183"/>
      <c r="L111" s="183"/>
      <c r="M111" s="183"/>
      <c r="N111" s="183"/>
      <c r="O111" s="183"/>
      <c r="P111" s="183"/>
      <c r="Q111" s="183"/>
      <c r="R111" s="183"/>
      <c r="S111" s="183"/>
      <c r="T111" s="183"/>
      <c r="U111" s="183"/>
      <c r="V111" s="183"/>
      <c r="W111" s="183"/>
      <c r="X111" s="183"/>
      <c r="Y111" s="183"/>
      <c r="Z111" s="155"/>
    </row>
    <row r="112" spans="1:26" ht="20.100000000000001" customHeight="1" x14ac:dyDescent="0.15">
      <c r="A112" s="146">
        <f>IF(TRIM($I112)="", 1001, 0)</f>
        <v>1001</v>
      </c>
      <c r="B112" s="134"/>
      <c r="C112" s="156"/>
      <c r="D112" s="157">
        <v>1</v>
      </c>
      <c r="E112" s="130" t="s">
        <v>8</v>
      </c>
      <c r="I112" s="73"/>
      <c r="J112" s="73"/>
      <c r="K112" s="73"/>
      <c r="L112" s="73"/>
      <c r="M112" s="73"/>
      <c r="N112" s="73"/>
      <c r="O112" s="73"/>
      <c r="P112" s="73"/>
      <c r="Q112" s="73"/>
      <c r="R112" s="73"/>
      <c r="S112" s="73"/>
      <c r="T112" s="73"/>
      <c r="U112" s="73"/>
      <c r="V112" s="73"/>
      <c r="W112" s="73"/>
      <c r="X112" s="73"/>
      <c r="Y112" s="73"/>
      <c r="Z112" s="155"/>
    </row>
    <row r="113" spans="1:26" ht="20.100000000000001" customHeight="1" x14ac:dyDescent="0.15">
      <c r="A113" s="146"/>
      <c r="B113" s="134"/>
      <c r="C113" s="156"/>
      <c r="D113" s="157"/>
      <c r="E113" s="154"/>
      <c r="F113" s="154"/>
      <c r="G113" s="154"/>
      <c r="H113" s="154"/>
      <c r="I113" s="161"/>
      <c r="J113" s="159" t="s">
        <v>35</v>
      </c>
      <c r="K113" s="164"/>
      <c r="L113" s="164"/>
      <c r="M113" s="164"/>
      <c r="N113" s="164"/>
      <c r="O113" s="164"/>
      <c r="P113" s="164"/>
      <c r="Q113" s="164"/>
      <c r="R113" s="164"/>
      <c r="S113" s="164"/>
      <c r="T113" s="164"/>
      <c r="U113" s="164"/>
      <c r="V113" s="164"/>
      <c r="W113" s="164"/>
      <c r="X113" s="164"/>
      <c r="Y113" s="164"/>
      <c r="Z113" s="155"/>
    </row>
    <row r="114" spans="1:26" ht="20.100000000000001" customHeight="1" x14ac:dyDescent="0.15">
      <c r="A114" s="146">
        <f>IF(TRIM($I114)="", 1001, 0)</f>
        <v>1001</v>
      </c>
      <c r="B114" s="134"/>
      <c r="C114" s="156"/>
      <c r="D114" s="157">
        <v>2</v>
      </c>
      <c r="E114" s="130" t="s">
        <v>19</v>
      </c>
      <c r="I114" s="73"/>
      <c r="J114" s="73"/>
      <c r="K114" s="73"/>
      <c r="L114" s="73"/>
      <c r="M114" s="73"/>
      <c r="N114" s="73"/>
      <c r="O114" s="73"/>
      <c r="P114" s="73"/>
      <c r="Q114" s="73"/>
      <c r="R114" s="73"/>
      <c r="S114" s="73"/>
      <c r="T114" s="73"/>
      <c r="U114" s="73"/>
      <c r="V114" s="73"/>
      <c r="W114" s="73"/>
      <c r="X114" s="73"/>
      <c r="Y114" s="73"/>
      <c r="Z114" s="155"/>
    </row>
    <row r="115" spans="1:26" ht="20.100000000000001" customHeight="1" x14ac:dyDescent="0.15">
      <c r="A115" s="146"/>
      <c r="B115" s="134"/>
      <c r="C115" s="156"/>
      <c r="D115" s="157"/>
      <c r="E115" s="154"/>
      <c r="F115" s="154"/>
      <c r="G115" s="154"/>
      <c r="H115" s="154"/>
      <c r="I115" s="161"/>
      <c r="J115" s="159" t="s">
        <v>11</v>
      </c>
      <c r="K115" s="164"/>
      <c r="L115" s="164"/>
      <c r="M115" s="164"/>
      <c r="N115" s="164"/>
      <c r="O115" s="164"/>
      <c r="P115" s="164"/>
      <c r="Q115" s="164"/>
      <c r="R115" s="164"/>
      <c r="S115" s="164"/>
      <c r="T115" s="164"/>
      <c r="U115" s="164"/>
      <c r="V115" s="164"/>
      <c r="W115" s="164"/>
      <c r="X115" s="164"/>
      <c r="Y115" s="164"/>
      <c r="Z115" s="155"/>
    </row>
    <row r="116" spans="1:26" ht="20.100000000000001" customHeight="1" x14ac:dyDescent="0.15">
      <c r="A116" s="146">
        <f>IF(TRIM($I116)="", 1001, 0)</f>
        <v>1001</v>
      </c>
      <c r="B116" s="134"/>
      <c r="C116" s="156"/>
      <c r="D116" s="157">
        <v>3</v>
      </c>
      <c r="E116" s="130" t="s">
        <v>20</v>
      </c>
      <c r="I116" s="73"/>
      <c r="J116" s="73"/>
      <c r="K116" s="73"/>
      <c r="L116" s="73"/>
      <c r="M116" s="73"/>
      <c r="N116" s="73"/>
      <c r="O116" s="73"/>
      <c r="P116" s="73"/>
      <c r="Q116" s="73"/>
      <c r="R116" s="73"/>
      <c r="S116" s="73"/>
      <c r="T116" s="73"/>
      <c r="U116" s="73"/>
      <c r="V116" s="73"/>
      <c r="W116" s="73"/>
      <c r="X116" s="73"/>
      <c r="Y116" s="73"/>
      <c r="Z116" s="155"/>
    </row>
    <row r="117" spans="1:26" ht="20.100000000000001" customHeight="1" x14ac:dyDescent="0.15">
      <c r="A117" s="146"/>
      <c r="B117" s="134"/>
      <c r="C117" s="156"/>
      <c r="D117" s="157"/>
      <c r="E117" s="154"/>
      <c r="F117" s="154"/>
      <c r="G117" s="154"/>
      <c r="H117" s="154"/>
      <c r="I117" s="161"/>
      <c r="J117" s="159" t="s">
        <v>12</v>
      </c>
      <c r="K117" s="164"/>
      <c r="L117" s="164"/>
      <c r="M117" s="164"/>
      <c r="N117" s="164"/>
      <c r="O117" s="164"/>
      <c r="P117" s="164"/>
      <c r="Q117" s="164"/>
      <c r="R117" s="164"/>
      <c r="S117" s="164"/>
      <c r="T117" s="164"/>
      <c r="U117" s="164"/>
      <c r="V117" s="164"/>
      <c r="W117" s="164"/>
      <c r="X117" s="164"/>
      <c r="Y117" s="164"/>
      <c r="Z117" s="155"/>
    </row>
    <row r="118" spans="1:26" ht="20.100000000000001" customHeight="1" x14ac:dyDescent="0.15">
      <c r="A118" s="146">
        <f>IF(NOT(AND(I118&lt;&gt;"",ISNUMBER(VALUE(SUBSTITUTE(I118,"-",""))))), 1001, 0)</f>
        <v>1001</v>
      </c>
      <c r="B118" s="134"/>
      <c r="C118" s="156"/>
      <c r="D118" s="157">
        <v>4</v>
      </c>
      <c r="E118" s="130" t="s">
        <v>6</v>
      </c>
      <c r="I118" s="73"/>
      <c r="J118" s="73"/>
      <c r="K118" s="73"/>
      <c r="L118" s="73"/>
      <c r="M118" s="73"/>
      <c r="N118" s="154"/>
      <c r="O118" s="154"/>
      <c r="P118" s="154"/>
      <c r="Q118" s="154"/>
      <c r="R118" s="154"/>
      <c r="S118" s="154"/>
      <c r="T118" s="154"/>
      <c r="U118" s="154"/>
      <c r="V118" s="154"/>
      <c r="W118" s="154"/>
      <c r="X118" s="154"/>
      <c r="Y118" s="154"/>
      <c r="Z118" s="155"/>
    </row>
    <row r="119" spans="1:26" ht="20.100000000000001" customHeight="1" x14ac:dyDescent="0.15">
      <c r="A119" s="146"/>
      <c r="B119" s="134"/>
      <c r="C119" s="162"/>
      <c r="D119" s="154"/>
      <c r="E119" s="154"/>
      <c r="F119" s="154"/>
      <c r="G119" s="154"/>
      <c r="H119" s="154"/>
      <c r="I119" s="161"/>
      <c r="J119" s="159" t="s">
        <v>67</v>
      </c>
      <c r="K119" s="160"/>
      <c r="L119" s="160"/>
      <c r="M119" s="160"/>
      <c r="N119" s="160"/>
      <c r="O119" s="160"/>
      <c r="P119" s="160"/>
      <c r="Q119" s="160"/>
      <c r="R119" s="160"/>
      <c r="S119" s="160"/>
      <c r="T119" s="160"/>
      <c r="U119" s="160"/>
      <c r="V119" s="160"/>
      <c r="W119" s="160"/>
      <c r="X119" s="160"/>
      <c r="Y119" s="160"/>
      <c r="Z119" s="155"/>
    </row>
    <row r="120" spans="1:26" ht="20.100000000000001" customHeight="1" x14ac:dyDescent="0.15">
      <c r="A120" s="146">
        <f>IF(AND(TRIM($I120)&lt;&gt;"",NOT(ISNUMBER(VALUE(SUBSTITUTE($I120,"-",""))))), 1001, 0)</f>
        <v>0</v>
      </c>
      <c r="B120" s="134"/>
      <c r="C120" s="156"/>
      <c r="D120" s="157">
        <v>5</v>
      </c>
      <c r="E120" s="130" t="s">
        <v>7</v>
      </c>
      <c r="I120" s="73"/>
      <c r="J120" s="73"/>
      <c r="K120" s="73"/>
      <c r="L120" s="73"/>
      <c r="M120" s="73"/>
      <c r="N120" s="154"/>
      <c r="O120" s="154"/>
      <c r="P120" s="154"/>
      <c r="Q120" s="154"/>
      <c r="R120" s="154"/>
      <c r="S120" s="154"/>
      <c r="T120" s="154"/>
      <c r="U120" s="154"/>
      <c r="V120" s="154"/>
      <c r="W120" s="154"/>
      <c r="X120" s="154"/>
      <c r="Y120" s="154"/>
      <c r="Z120" s="155"/>
    </row>
    <row r="121" spans="1:26" ht="20.100000000000001" customHeight="1" x14ac:dyDescent="0.15">
      <c r="A121" s="146"/>
      <c r="B121" s="134"/>
      <c r="C121" s="162"/>
      <c r="D121" s="154"/>
      <c r="E121" s="154"/>
      <c r="F121" s="154"/>
      <c r="G121" s="154"/>
      <c r="H121" s="154"/>
      <c r="I121" s="161"/>
      <c r="J121" s="159" t="s">
        <v>37</v>
      </c>
      <c r="K121" s="160"/>
      <c r="L121" s="160"/>
      <c r="M121" s="160"/>
      <c r="N121" s="160"/>
      <c r="O121" s="160"/>
      <c r="P121" s="160"/>
      <c r="Q121" s="160"/>
      <c r="R121" s="160"/>
      <c r="S121" s="160"/>
      <c r="T121" s="160"/>
      <c r="U121" s="160"/>
      <c r="V121" s="160"/>
      <c r="W121" s="160"/>
      <c r="X121" s="160"/>
      <c r="Y121" s="160"/>
      <c r="Z121" s="155"/>
    </row>
    <row r="122" spans="1:26" ht="20.100000000000001" customHeight="1" x14ac:dyDescent="0.15">
      <c r="A122" s="146"/>
      <c r="B122" s="134"/>
      <c r="C122" s="156"/>
      <c r="D122" s="157">
        <v>6</v>
      </c>
      <c r="E122" s="130" t="s">
        <v>10</v>
      </c>
      <c r="I122" s="73"/>
      <c r="J122" s="73"/>
      <c r="K122" s="73"/>
      <c r="L122" s="73"/>
      <c r="M122" s="73"/>
      <c r="N122" s="73"/>
      <c r="O122" s="73"/>
      <c r="P122" s="73"/>
      <c r="Q122" s="73"/>
      <c r="R122" s="73"/>
      <c r="S122" s="73"/>
      <c r="T122" s="73"/>
      <c r="U122" s="73"/>
      <c r="V122" s="73"/>
      <c r="W122" s="73"/>
      <c r="X122" s="73"/>
      <c r="Y122" s="73"/>
      <c r="Z122" s="155"/>
    </row>
    <row r="123" spans="1:26" ht="20.100000000000001" customHeight="1" x14ac:dyDescent="0.15">
      <c r="A123" s="146"/>
      <c r="B123" s="134"/>
      <c r="C123" s="162"/>
      <c r="D123" s="154"/>
      <c r="E123" s="154"/>
      <c r="F123" s="154"/>
      <c r="G123" s="154"/>
      <c r="H123" s="154"/>
      <c r="I123" s="158"/>
      <c r="J123" s="159" t="s">
        <v>18</v>
      </c>
      <c r="K123" s="160"/>
      <c r="L123" s="160"/>
      <c r="M123" s="160"/>
      <c r="N123" s="160"/>
      <c r="O123" s="160"/>
      <c r="P123" s="160"/>
      <c r="Q123" s="160"/>
      <c r="R123" s="160"/>
      <c r="S123" s="160"/>
      <c r="T123" s="160"/>
      <c r="U123" s="160"/>
      <c r="V123" s="160"/>
      <c r="W123" s="160"/>
      <c r="X123" s="160"/>
      <c r="Y123" s="160"/>
      <c r="Z123" s="155"/>
    </row>
    <row r="124" spans="1:26" ht="15.75" customHeight="1" x14ac:dyDescent="0.15">
      <c r="A124" s="146"/>
      <c r="B124" s="134"/>
      <c r="C124" s="166"/>
      <c r="D124" s="167"/>
      <c r="E124" s="167"/>
      <c r="F124" s="167"/>
      <c r="G124" s="167"/>
      <c r="H124" s="167"/>
      <c r="I124" s="168"/>
      <c r="J124" s="168"/>
      <c r="K124" s="168"/>
      <c r="L124" s="168"/>
      <c r="M124" s="168"/>
      <c r="N124" s="168"/>
      <c r="O124" s="168"/>
      <c r="P124" s="168"/>
      <c r="Q124" s="168"/>
      <c r="R124" s="168"/>
      <c r="S124" s="168"/>
      <c r="T124" s="168"/>
      <c r="U124" s="168"/>
      <c r="V124" s="168"/>
      <c r="W124" s="168"/>
      <c r="X124" s="168"/>
      <c r="Y124" s="168"/>
      <c r="Z124" s="169"/>
    </row>
    <row r="125" spans="1:26" ht="15.75" customHeight="1" x14ac:dyDescent="0.15">
      <c r="A125" s="146"/>
      <c r="B125" s="134"/>
      <c r="C125" s="154"/>
      <c r="D125" s="154"/>
      <c r="E125" s="154"/>
      <c r="F125" s="154"/>
      <c r="G125" s="154"/>
      <c r="H125" s="154"/>
      <c r="I125" s="164"/>
      <c r="J125" s="164"/>
      <c r="K125" s="164"/>
      <c r="L125" s="164"/>
      <c r="M125" s="164"/>
      <c r="N125" s="164"/>
      <c r="O125" s="164"/>
      <c r="P125" s="164"/>
      <c r="Q125" s="164"/>
      <c r="R125" s="164"/>
      <c r="S125" s="164"/>
      <c r="T125" s="164"/>
      <c r="U125" s="164"/>
      <c r="V125" s="164"/>
      <c r="W125" s="164"/>
      <c r="X125" s="164"/>
      <c r="Y125" s="164"/>
      <c r="Z125" s="154"/>
    </row>
    <row r="126" spans="1:26" ht="15.75" hidden="1" customHeight="1" x14ac:dyDescent="0.15">
      <c r="A126" s="146"/>
      <c r="B126" s="134"/>
      <c r="C126" s="154"/>
      <c r="D126" s="154"/>
      <c r="E126" s="154"/>
      <c r="F126" s="154"/>
      <c r="G126" s="154"/>
      <c r="H126" s="154"/>
      <c r="I126" s="164"/>
      <c r="J126" s="164"/>
      <c r="K126" s="164"/>
      <c r="L126" s="164"/>
      <c r="M126" s="164"/>
      <c r="N126" s="164"/>
      <c r="O126" s="164"/>
      <c r="P126" s="164"/>
      <c r="Q126" s="164"/>
      <c r="R126" s="164"/>
      <c r="S126" s="164"/>
      <c r="T126" s="164"/>
      <c r="U126" s="164"/>
      <c r="V126" s="164"/>
      <c r="W126" s="164"/>
      <c r="X126" s="164"/>
      <c r="Y126" s="164"/>
      <c r="Z126" s="154"/>
    </row>
    <row r="127" spans="1:26" ht="15.75" hidden="1" customHeight="1" x14ac:dyDescent="0.15">
      <c r="A127" s="146"/>
      <c r="B127" s="134"/>
      <c r="C127" s="154"/>
      <c r="D127" s="154"/>
      <c r="E127" s="154"/>
      <c r="F127" s="154"/>
      <c r="G127" s="154"/>
      <c r="H127" s="154"/>
      <c r="I127" s="164"/>
      <c r="J127" s="164"/>
      <c r="K127" s="164"/>
      <c r="L127" s="164"/>
      <c r="M127" s="164"/>
      <c r="N127" s="164"/>
      <c r="O127" s="164"/>
      <c r="P127" s="164"/>
      <c r="Q127" s="164"/>
      <c r="R127" s="164"/>
      <c r="S127" s="164"/>
      <c r="T127" s="164"/>
      <c r="U127" s="164"/>
      <c r="V127" s="164"/>
      <c r="W127" s="164"/>
      <c r="X127" s="164"/>
      <c r="Y127" s="164"/>
      <c r="Z127" s="154"/>
    </row>
    <row r="128" spans="1:26" ht="15.75" hidden="1" customHeight="1" x14ac:dyDescent="0.15">
      <c r="A128" s="146"/>
      <c r="B128" s="134"/>
      <c r="C128" s="154"/>
      <c r="D128" s="154"/>
      <c r="E128" s="154"/>
      <c r="F128" s="154"/>
      <c r="G128" s="154"/>
      <c r="H128" s="154"/>
      <c r="I128" s="164"/>
      <c r="J128" s="154"/>
      <c r="K128" s="154"/>
      <c r="L128" s="154"/>
      <c r="M128" s="154"/>
      <c r="N128" s="154"/>
      <c r="O128" s="154"/>
      <c r="P128" s="154"/>
      <c r="Q128" s="154"/>
      <c r="R128" s="154"/>
      <c r="S128" s="154"/>
      <c r="T128" s="154"/>
      <c r="U128" s="154"/>
      <c r="V128" s="154"/>
      <c r="W128" s="154"/>
      <c r="X128" s="154"/>
      <c r="Y128" s="154"/>
      <c r="Z128" s="154"/>
    </row>
    <row r="129" spans="1:26" ht="15.75" hidden="1" customHeight="1" x14ac:dyDescent="0.15">
      <c r="A129" s="146"/>
      <c r="B129" s="134"/>
      <c r="C129" s="154"/>
      <c r="D129" s="154"/>
      <c r="E129" s="154"/>
      <c r="F129" s="154"/>
      <c r="G129" s="154"/>
      <c r="H129" s="154"/>
      <c r="I129" s="164"/>
      <c r="J129" s="164"/>
      <c r="K129" s="164"/>
      <c r="L129" s="164"/>
      <c r="M129" s="164"/>
      <c r="N129" s="164"/>
      <c r="O129" s="164"/>
      <c r="P129" s="164"/>
      <c r="Q129" s="164"/>
      <c r="R129" s="164"/>
      <c r="S129" s="164"/>
      <c r="T129" s="164"/>
      <c r="U129" s="164"/>
      <c r="V129" s="164"/>
      <c r="W129" s="164"/>
      <c r="X129" s="164"/>
      <c r="Y129" s="164"/>
      <c r="Z129" s="154"/>
    </row>
    <row r="130" spans="1:26" ht="15.75" hidden="1" customHeight="1" x14ac:dyDescent="0.15">
      <c r="A130" s="146"/>
      <c r="B130" s="134"/>
      <c r="C130" s="154"/>
      <c r="D130" s="154"/>
      <c r="E130" s="154"/>
      <c r="F130" s="154"/>
      <c r="G130" s="154"/>
      <c r="H130" s="154"/>
      <c r="I130" s="164"/>
      <c r="J130" s="164"/>
      <c r="K130" s="164"/>
      <c r="L130" s="164"/>
      <c r="M130" s="164"/>
      <c r="N130" s="164"/>
      <c r="O130" s="164"/>
      <c r="P130" s="164"/>
      <c r="Q130" s="164"/>
      <c r="R130" s="164"/>
      <c r="S130" s="164"/>
      <c r="T130" s="164"/>
      <c r="U130" s="164"/>
      <c r="V130" s="164"/>
      <c r="W130" s="164"/>
      <c r="X130" s="164"/>
      <c r="Y130" s="164"/>
      <c r="Z130" s="154"/>
    </row>
    <row r="131" spans="1:26" ht="15.75" hidden="1" customHeight="1" x14ac:dyDescent="0.15">
      <c r="A131" s="146"/>
      <c r="B131" s="134"/>
      <c r="C131" s="154"/>
      <c r="D131" s="154"/>
      <c r="E131" s="154"/>
      <c r="F131" s="154"/>
      <c r="G131" s="154"/>
      <c r="H131" s="154"/>
      <c r="I131" s="164"/>
      <c r="J131" s="164"/>
      <c r="K131" s="164"/>
      <c r="L131" s="164"/>
      <c r="M131" s="164"/>
      <c r="N131" s="164"/>
      <c r="O131" s="164"/>
      <c r="P131" s="164"/>
      <c r="Q131" s="164"/>
      <c r="R131" s="164"/>
      <c r="S131" s="164"/>
      <c r="T131" s="164"/>
      <c r="U131" s="164"/>
      <c r="V131" s="164"/>
      <c r="W131" s="164"/>
      <c r="X131" s="164"/>
      <c r="Y131" s="164"/>
      <c r="Z131" s="154"/>
    </row>
    <row r="132" spans="1:26" ht="15.75" hidden="1" customHeight="1" x14ac:dyDescent="0.15">
      <c r="A132" s="146"/>
      <c r="B132" s="134"/>
      <c r="C132" s="154"/>
      <c r="D132" s="154"/>
      <c r="E132" s="154"/>
      <c r="F132" s="154"/>
      <c r="G132" s="154"/>
      <c r="H132" s="154"/>
      <c r="I132" s="164"/>
      <c r="J132" s="164"/>
      <c r="K132" s="164"/>
      <c r="L132" s="164"/>
      <c r="M132" s="164"/>
      <c r="N132" s="164"/>
      <c r="O132" s="164"/>
      <c r="P132" s="164"/>
      <c r="Q132" s="164"/>
      <c r="R132" s="164"/>
      <c r="S132" s="164"/>
      <c r="T132" s="164"/>
      <c r="U132" s="164"/>
      <c r="V132" s="164"/>
      <c r="W132" s="164"/>
      <c r="X132" s="164"/>
      <c r="Y132" s="164"/>
      <c r="Z132" s="154"/>
    </row>
    <row r="133" spans="1:26" ht="15.75" hidden="1" customHeight="1" x14ac:dyDescent="0.15">
      <c r="A133" s="146"/>
      <c r="B133" s="134"/>
      <c r="C133" s="154"/>
      <c r="D133" s="154"/>
      <c r="E133" s="154"/>
      <c r="F133" s="154"/>
      <c r="G133" s="154"/>
      <c r="H133" s="154"/>
      <c r="I133" s="164"/>
      <c r="J133" s="164"/>
      <c r="K133" s="164"/>
      <c r="L133" s="164"/>
      <c r="M133" s="164"/>
      <c r="N133" s="164"/>
      <c r="O133" s="164"/>
      <c r="P133" s="164"/>
      <c r="Q133" s="164"/>
      <c r="R133" s="164"/>
      <c r="S133" s="164"/>
      <c r="T133" s="164"/>
      <c r="U133" s="164"/>
      <c r="V133" s="164"/>
      <c r="W133" s="164"/>
      <c r="X133" s="164"/>
      <c r="Y133" s="164"/>
      <c r="Z133" s="154"/>
    </row>
    <row r="134" spans="1:26" ht="15.75" hidden="1" customHeight="1" x14ac:dyDescent="0.15">
      <c r="A134" s="146"/>
      <c r="B134" s="134"/>
      <c r="C134" s="154"/>
      <c r="D134" s="154"/>
      <c r="E134" s="154"/>
      <c r="F134" s="154"/>
      <c r="G134" s="154"/>
      <c r="H134" s="154"/>
      <c r="I134" s="164"/>
      <c r="J134" s="164"/>
      <c r="K134" s="164"/>
      <c r="L134" s="164"/>
      <c r="M134" s="164"/>
      <c r="N134" s="164"/>
      <c r="O134" s="164"/>
      <c r="P134" s="164"/>
      <c r="Q134" s="164"/>
      <c r="R134" s="164"/>
      <c r="S134" s="164"/>
      <c r="T134" s="164"/>
      <c r="U134" s="164"/>
      <c r="V134" s="164"/>
      <c r="W134" s="164"/>
      <c r="X134" s="164"/>
      <c r="Y134" s="164"/>
      <c r="Z134" s="154"/>
    </row>
    <row r="135" spans="1:26" ht="15.75" hidden="1" customHeight="1" x14ac:dyDescent="0.15">
      <c r="A135" s="146"/>
      <c r="B135" s="134"/>
      <c r="C135" s="154"/>
      <c r="D135" s="154"/>
      <c r="E135" s="154"/>
      <c r="F135" s="154"/>
      <c r="G135" s="154"/>
      <c r="H135" s="154"/>
      <c r="I135" s="164"/>
      <c r="J135" s="164"/>
      <c r="K135" s="164"/>
      <c r="L135" s="164"/>
      <c r="M135" s="164"/>
      <c r="N135" s="164"/>
      <c r="O135" s="164"/>
      <c r="P135" s="164"/>
      <c r="Q135" s="164"/>
      <c r="R135" s="164"/>
      <c r="S135" s="164"/>
      <c r="T135" s="164"/>
      <c r="U135" s="164"/>
      <c r="V135" s="164"/>
      <c r="W135" s="164"/>
      <c r="X135" s="164"/>
      <c r="Y135" s="164"/>
      <c r="Z135" s="154"/>
    </row>
    <row r="136" spans="1:26" ht="15.75" hidden="1" customHeight="1" x14ac:dyDescent="0.15">
      <c r="A136" s="146"/>
      <c r="B136" s="134"/>
      <c r="C136" s="154"/>
      <c r="D136" s="154"/>
      <c r="E136" s="154"/>
      <c r="F136" s="154"/>
      <c r="G136" s="154"/>
      <c r="H136" s="154"/>
      <c r="I136" s="164"/>
      <c r="J136" s="164"/>
      <c r="K136" s="164"/>
      <c r="L136" s="164"/>
      <c r="M136" s="164"/>
      <c r="N136" s="164"/>
      <c r="O136" s="164"/>
      <c r="P136" s="164"/>
      <c r="Q136" s="164"/>
      <c r="R136" s="164"/>
      <c r="S136" s="164"/>
      <c r="T136" s="164"/>
      <c r="U136" s="164"/>
      <c r="V136" s="164"/>
      <c r="W136" s="164"/>
      <c r="X136" s="164"/>
      <c r="Y136" s="164"/>
      <c r="Z136" s="154"/>
    </row>
    <row r="137" spans="1:26" ht="15.75" hidden="1" customHeight="1" x14ac:dyDescent="0.15">
      <c r="A137" s="146"/>
      <c r="B137" s="134"/>
      <c r="C137" s="154"/>
      <c r="D137" s="154"/>
      <c r="E137" s="154"/>
      <c r="F137" s="154"/>
      <c r="G137" s="154"/>
      <c r="H137" s="154"/>
      <c r="I137" s="164"/>
      <c r="J137" s="164"/>
      <c r="K137" s="164"/>
      <c r="L137" s="164"/>
      <c r="M137" s="164"/>
      <c r="N137" s="164"/>
      <c r="O137" s="164"/>
      <c r="P137" s="164"/>
      <c r="Q137" s="164"/>
      <c r="R137" s="164"/>
      <c r="S137" s="164"/>
      <c r="T137" s="164"/>
      <c r="U137" s="164"/>
      <c r="V137" s="164"/>
      <c r="W137" s="164"/>
      <c r="X137" s="164"/>
      <c r="Y137" s="164"/>
      <c r="Z137" s="154"/>
    </row>
    <row r="138" spans="1:26" ht="15.75" hidden="1" customHeight="1" x14ac:dyDescent="0.15">
      <c r="A138" s="146"/>
      <c r="B138" s="134"/>
      <c r="C138" s="154"/>
      <c r="D138" s="154"/>
      <c r="E138" s="154"/>
      <c r="F138" s="154"/>
      <c r="G138" s="154"/>
      <c r="H138" s="154"/>
      <c r="I138" s="164"/>
      <c r="J138" s="164"/>
      <c r="K138" s="164"/>
      <c r="L138" s="164"/>
      <c r="M138" s="164"/>
      <c r="N138" s="164"/>
      <c r="O138" s="164"/>
      <c r="P138" s="164"/>
      <c r="Q138" s="164"/>
      <c r="R138" s="164"/>
      <c r="S138" s="164"/>
      <c r="T138" s="164"/>
      <c r="U138" s="164"/>
      <c r="V138" s="164"/>
      <c r="W138" s="164"/>
      <c r="X138" s="164"/>
      <c r="Y138" s="164"/>
      <c r="Z138" s="154"/>
    </row>
    <row r="139" spans="1:26" ht="15.75" hidden="1" customHeight="1" x14ac:dyDescent="0.15">
      <c r="A139" s="146"/>
      <c r="B139" s="134"/>
      <c r="C139" s="154"/>
      <c r="D139" s="154"/>
      <c r="E139" s="154"/>
      <c r="F139" s="154"/>
      <c r="G139" s="154"/>
      <c r="H139" s="154"/>
      <c r="I139" s="164"/>
      <c r="J139" s="164"/>
      <c r="K139" s="164"/>
      <c r="L139" s="164"/>
      <c r="M139" s="164"/>
      <c r="N139" s="164"/>
      <c r="O139" s="164"/>
      <c r="P139" s="164"/>
      <c r="Q139" s="164"/>
      <c r="R139" s="164"/>
      <c r="S139" s="164"/>
      <c r="T139" s="164"/>
      <c r="U139" s="164"/>
      <c r="V139" s="164"/>
      <c r="W139" s="164"/>
      <c r="X139" s="164"/>
      <c r="Y139" s="164"/>
      <c r="Z139" s="154"/>
    </row>
    <row r="140" spans="1:26" ht="15.75" hidden="1" customHeight="1" x14ac:dyDescent="0.15">
      <c r="A140" s="146"/>
      <c r="B140" s="134"/>
      <c r="C140" s="154"/>
      <c r="D140" s="154"/>
      <c r="E140" s="154"/>
      <c r="F140" s="154"/>
      <c r="G140" s="154"/>
      <c r="H140" s="154"/>
      <c r="I140" s="164"/>
      <c r="J140" s="154"/>
      <c r="K140" s="154"/>
      <c r="L140" s="154"/>
      <c r="M140" s="154"/>
      <c r="N140" s="154"/>
      <c r="O140" s="154"/>
      <c r="P140" s="154"/>
      <c r="Q140" s="154"/>
      <c r="R140" s="154"/>
      <c r="S140" s="154"/>
      <c r="T140" s="154"/>
      <c r="U140" s="154"/>
      <c r="V140" s="154"/>
      <c r="W140" s="154"/>
      <c r="X140" s="154"/>
      <c r="Y140" s="154"/>
      <c r="Z140" s="154"/>
    </row>
    <row r="141" spans="1:26" ht="15.75" hidden="1" customHeight="1" x14ac:dyDescent="0.15">
      <c r="A141" s="146"/>
      <c r="B141" s="134"/>
      <c r="C141" s="154"/>
      <c r="D141" s="154"/>
      <c r="E141" s="154"/>
      <c r="F141" s="154"/>
      <c r="G141" s="154"/>
      <c r="H141" s="154"/>
      <c r="I141" s="164"/>
      <c r="J141" s="154"/>
      <c r="K141" s="154"/>
      <c r="L141" s="154"/>
      <c r="M141" s="154"/>
      <c r="N141" s="154"/>
      <c r="O141" s="154"/>
      <c r="P141" s="154"/>
      <c r="Q141" s="154"/>
      <c r="R141" s="154"/>
      <c r="S141" s="154"/>
      <c r="T141" s="154"/>
      <c r="U141" s="154"/>
      <c r="V141" s="154"/>
      <c r="W141" s="154"/>
      <c r="X141" s="154"/>
      <c r="Y141" s="154"/>
      <c r="Z141" s="154"/>
    </row>
    <row r="142" spans="1:26" ht="15.75" hidden="1" customHeight="1" x14ac:dyDescent="0.15">
      <c r="A142" s="146"/>
      <c r="B142" s="134"/>
      <c r="C142" s="154"/>
      <c r="D142" s="154"/>
      <c r="E142" s="154"/>
      <c r="F142" s="154"/>
      <c r="G142" s="154"/>
      <c r="H142" s="154"/>
      <c r="I142" s="164"/>
      <c r="J142" s="164"/>
      <c r="K142" s="164"/>
      <c r="L142" s="164"/>
      <c r="M142" s="164"/>
      <c r="N142" s="164"/>
      <c r="O142" s="164"/>
      <c r="P142" s="164"/>
      <c r="Q142" s="164"/>
      <c r="R142" s="164"/>
      <c r="S142" s="164"/>
      <c r="T142" s="164"/>
      <c r="U142" s="164"/>
      <c r="V142" s="164"/>
      <c r="W142" s="164"/>
      <c r="X142" s="164"/>
      <c r="Y142" s="164"/>
      <c r="Z142" s="154"/>
    </row>
    <row r="143" spans="1:26" ht="15.75" hidden="1" customHeight="1" x14ac:dyDescent="0.15">
      <c r="A143" s="146"/>
      <c r="B143" s="134"/>
      <c r="C143" s="154"/>
      <c r="D143" s="154"/>
      <c r="E143" s="154"/>
      <c r="F143" s="154"/>
      <c r="G143" s="154"/>
      <c r="H143" s="154"/>
      <c r="I143" s="164"/>
      <c r="J143" s="164"/>
      <c r="K143" s="164"/>
      <c r="L143" s="164"/>
      <c r="M143" s="164"/>
      <c r="N143" s="164"/>
      <c r="O143" s="164"/>
      <c r="P143" s="164"/>
      <c r="Q143" s="164"/>
      <c r="R143" s="164"/>
      <c r="S143" s="164"/>
      <c r="T143" s="164"/>
      <c r="U143" s="164"/>
      <c r="V143" s="164"/>
      <c r="W143" s="164"/>
      <c r="X143" s="164"/>
      <c r="Y143" s="164"/>
      <c r="Z143" s="154"/>
    </row>
    <row r="144" spans="1:26" ht="15.75" hidden="1" customHeight="1" x14ac:dyDescent="0.15">
      <c r="A144" s="146"/>
      <c r="B144" s="134"/>
      <c r="C144" s="154"/>
      <c r="D144" s="154"/>
      <c r="E144" s="154"/>
      <c r="F144" s="154"/>
      <c r="G144" s="154"/>
      <c r="H144" s="154"/>
      <c r="I144" s="164"/>
      <c r="J144" s="164"/>
      <c r="K144" s="164"/>
      <c r="L144" s="164"/>
      <c r="M144" s="164"/>
      <c r="N144" s="164"/>
      <c r="O144" s="164"/>
      <c r="P144" s="164"/>
      <c r="Q144" s="164"/>
      <c r="R144" s="164"/>
      <c r="S144" s="164"/>
      <c r="T144" s="164"/>
      <c r="U144" s="164"/>
      <c r="V144" s="164"/>
      <c r="W144" s="164"/>
      <c r="X144" s="164"/>
      <c r="Y144" s="164"/>
      <c r="Z144" s="154"/>
    </row>
    <row r="145" spans="1:26" ht="15.75" customHeight="1" x14ac:dyDescent="0.15">
      <c r="A145" s="146"/>
      <c r="B145" s="134"/>
      <c r="C145" s="154"/>
      <c r="D145" s="154"/>
      <c r="E145" s="154"/>
      <c r="F145" s="154"/>
      <c r="G145" s="154"/>
      <c r="H145" s="154"/>
      <c r="I145" s="164"/>
      <c r="J145" s="154"/>
      <c r="K145" s="154"/>
      <c r="L145" s="154"/>
      <c r="M145" s="154"/>
      <c r="N145" s="154"/>
      <c r="O145" s="154"/>
      <c r="P145" s="154"/>
      <c r="Q145" s="154"/>
      <c r="R145" s="154"/>
      <c r="S145" s="154"/>
      <c r="T145" s="154"/>
      <c r="U145" s="154"/>
      <c r="V145" s="154"/>
      <c r="W145" s="154"/>
      <c r="X145" s="154"/>
      <c r="Y145" s="154"/>
      <c r="Z145" s="154"/>
    </row>
    <row r="146" spans="1:26" ht="20.100000000000001" customHeight="1" x14ac:dyDescent="0.15">
      <c r="A146" s="146"/>
      <c r="B146" s="134"/>
      <c r="C146" s="170" t="s">
        <v>31</v>
      </c>
      <c r="D146" s="171"/>
      <c r="E146" s="171"/>
      <c r="F146" s="171"/>
      <c r="G146" s="171"/>
      <c r="H146" s="172"/>
    </row>
    <row r="147" spans="1:26" ht="15.75" customHeight="1" x14ac:dyDescent="0.15">
      <c r="A147" s="146"/>
      <c r="B147" s="134"/>
      <c r="C147" s="150"/>
      <c r="D147" s="151"/>
      <c r="E147" s="151"/>
      <c r="F147" s="151"/>
      <c r="G147" s="151"/>
      <c r="H147" s="151"/>
      <c r="I147" s="152"/>
      <c r="J147" s="152"/>
      <c r="K147" s="152"/>
      <c r="L147" s="152"/>
      <c r="M147" s="152"/>
      <c r="N147" s="152"/>
      <c r="O147" s="152"/>
      <c r="P147" s="152"/>
      <c r="Q147" s="152"/>
      <c r="R147" s="152"/>
      <c r="S147" s="152"/>
      <c r="T147" s="152"/>
      <c r="U147" s="152"/>
      <c r="V147" s="152"/>
      <c r="W147" s="152"/>
      <c r="X147" s="152"/>
      <c r="Y147" s="152"/>
      <c r="Z147" s="153"/>
    </row>
    <row r="148" spans="1:26" ht="20.100000000000001" customHeight="1" x14ac:dyDescent="0.15">
      <c r="A148" s="134"/>
      <c r="B148" s="134"/>
      <c r="C148" s="150"/>
      <c r="D148" s="185" t="s">
        <v>42</v>
      </c>
      <c r="E148" s="174"/>
      <c r="F148" s="174"/>
      <c r="G148" s="174"/>
      <c r="H148" s="174"/>
      <c r="I148" s="174"/>
      <c r="J148" s="174"/>
      <c r="K148" s="174"/>
      <c r="L148" s="174"/>
      <c r="M148" s="174"/>
      <c r="N148" s="174"/>
      <c r="O148" s="174"/>
      <c r="P148" s="174"/>
      <c r="Q148" s="174"/>
      <c r="R148" s="174"/>
      <c r="S148" s="174"/>
      <c r="T148" s="174"/>
      <c r="U148" s="174"/>
      <c r="V148" s="174"/>
      <c r="W148" s="174"/>
      <c r="X148" s="174"/>
      <c r="Y148" s="174"/>
      <c r="Z148" s="165"/>
    </row>
    <row r="149" spans="1:26" ht="20.100000000000001" customHeight="1" x14ac:dyDescent="0.15">
      <c r="A149" s="134">
        <f>IF(AND($I149&lt;&gt;"しない", $I149&lt;&gt;"する"), 1001, 0)</f>
        <v>0</v>
      </c>
      <c r="B149" s="134"/>
      <c r="C149" s="150"/>
      <c r="D149" s="157">
        <v>1</v>
      </c>
      <c r="E149" s="154" t="s">
        <v>43</v>
      </c>
      <c r="F149" s="154"/>
      <c r="G149" s="154"/>
      <c r="H149" s="154"/>
      <c r="I149" s="73" t="s">
        <v>44</v>
      </c>
      <c r="J149" s="89"/>
      <c r="K149" s="89"/>
      <c r="L149" s="89"/>
      <c r="M149" s="89"/>
      <c r="N149" s="154"/>
      <c r="O149" s="154"/>
      <c r="P149" s="154"/>
      <c r="Q149" s="154"/>
      <c r="R149" s="154"/>
      <c r="S149" s="154"/>
      <c r="T149" s="154"/>
      <c r="Z149" s="165"/>
    </row>
    <row r="150" spans="1:26" ht="20.100000000000001" customHeight="1" x14ac:dyDescent="0.15">
      <c r="A150" s="134"/>
      <c r="B150" s="134"/>
      <c r="C150" s="150"/>
      <c r="D150" s="154"/>
      <c r="E150" s="154"/>
      <c r="F150" s="154"/>
      <c r="G150" s="154"/>
      <c r="H150" s="154"/>
      <c r="I150" s="161"/>
      <c r="J150" s="159" t="s">
        <v>41</v>
      </c>
      <c r="K150" s="160"/>
      <c r="L150" s="160"/>
      <c r="M150" s="160"/>
      <c r="N150" s="160"/>
      <c r="O150" s="160"/>
      <c r="P150" s="160"/>
      <c r="Q150" s="160"/>
      <c r="R150" s="160"/>
      <c r="S150" s="160"/>
      <c r="T150" s="160"/>
      <c r="U150" s="160"/>
      <c r="V150" s="160"/>
      <c r="W150" s="160"/>
      <c r="X150" s="160"/>
      <c r="Y150" s="160"/>
      <c r="Z150" s="165"/>
    </row>
    <row r="151" spans="1:26" ht="20.100000000000001" customHeight="1" x14ac:dyDescent="0.15">
      <c r="A151" s="146">
        <f>IF(AND($I149="する",TRIM($I151)=""), 1001, 0)</f>
        <v>0</v>
      </c>
      <c r="B151" s="134"/>
      <c r="C151" s="156"/>
      <c r="D151" s="157">
        <v>2</v>
      </c>
      <c r="E151" s="130" t="s">
        <v>0</v>
      </c>
      <c r="I151" s="74"/>
      <c r="J151" s="75"/>
      <c r="K151" s="75"/>
      <c r="L151" s="75"/>
      <c r="M151" s="75"/>
      <c r="N151" s="154"/>
      <c r="O151" s="154"/>
      <c r="P151" s="154"/>
      <c r="Q151" s="154"/>
      <c r="R151" s="154"/>
      <c r="S151" s="154"/>
      <c r="T151" s="154"/>
      <c r="U151" s="154"/>
      <c r="V151" s="154"/>
      <c r="W151" s="154"/>
      <c r="X151" s="154"/>
      <c r="Y151" s="154"/>
      <c r="Z151" s="155"/>
    </row>
    <row r="152" spans="1:26" ht="20.100000000000001" customHeight="1" x14ac:dyDescent="0.15">
      <c r="A152" s="146"/>
      <c r="B152" s="134"/>
      <c r="C152" s="156"/>
      <c r="D152" s="157"/>
      <c r="E152" s="154"/>
      <c r="F152" s="154"/>
      <c r="G152" s="154"/>
      <c r="H152" s="154"/>
      <c r="I152" s="158"/>
      <c r="J152" s="159" t="s">
        <v>64</v>
      </c>
      <c r="K152" s="160"/>
      <c r="L152" s="160"/>
      <c r="M152" s="160"/>
      <c r="N152" s="160"/>
      <c r="O152" s="160"/>
      <c r="P152" s="160"/>
      <c r="Q152" s="160"/>
      <c r="R152" s="160"/>
      <c r="S152" s="160"/>
      <c r="T152" s="160"/>
      <c r="U152" s="160"/>
      <c r="V152" s="160"/>
      <c r="W152" s="160"/>
      <c r="X152" s="160"/>
      <c r="Y152" s="160"/>
      <c r="Z152" s="155"/>
    </row>
    <row r="153" spans="1:26" ht="20.100000000000001" customHeight="1" x14ac:dyDescent="0.15">
      <c r="A153" s="146">
        <f>IF(AND($I149="する",TRIM($I153)=""), 1001, 0)</f>
        <v>0</v>
      </c>
      <c r="B153" s="134"/>
      <c r="C153" s="156"/>
      <c r="D153" s="157">
        <v>3</v>
      </c>
      <c r="E153" s="130" t="s">
        <v>1</v>
      </c>
      <c r="I153" s="76"/>
      <c r="J153" s="76"/>
      <c r="K153" s="76"/>
      <c r="L153" s="76"/>
      <c r="M153" s="76"/>
      <c r="N153" s="76"/>
      <c r="O153" s="76"/>
      <c r="P153" s="76"/>
      <c r="Q153" s="76"/>
      <c r="R153" s="76"/>
      <c r="S153" s="76"/>
      <c r="T153" s="76"/>
      <c r="U153" s="76"/>
      <c r="V153" s="76"/>
      <c r="W153" s="76"/>
      <c r="X153" s="76"/>
      <c r="Y153" s="76"/>
      <c r="Z153" s="155"/>
    </row>
    <row r="154" spans="1:26" ht="20.100000000000001" customHeight="1" x14ac:dyDescent="0.15">
      <c r="A154" s="146"/>
      <c r="B154" s="134"/>
      <c r="C154" s="156"/>
      <c r="D154" s="157"/>
      <c r="E154" s="154"/>
      <c r="F154" s="154"/>
      <c r="G154" s="154"/>
      <c r="H154" s="154"/>
      <c r="I154" s="161"/>
      <c r="J154" s="159" t="s">
        <v>16</v>
      </c>
      <c r="K154" s="160"/>
      <c r="L154" s="160"/>
      <c r="M154" s="160"/>
      <c r="N154" s="160"/>
      <c r="O154" s="160"/>
      <c r="P154" s="160"/>
      <c r="Q154" s="160"/>
      <c r="R154" s="160"/>
      <c r="S154" s="160"/>
      <c r="T154" s="160"/>
      <c r="U154" s="160"/>
      <c r="V154" s="160"/>
      <c r="W154" s="160"/>
      <c r="X154" s="160"/>
      <c r="Y154" s="160"/>
      <c r="Z154" s="155"/>
    </row>
    <row r="155" spans="1:26" ht="20.100000000000001" customHeight="1" x14ac:dyDescent="0.15">
      <c r="A155" s="146"/>
      <c r="B155" s="134"/>
      <c r="C155" s="156"/>
      <c r="D155" s="157">
        <v>4</v>
      </c>
      <c r="E155" s="130" t="s">
        <v>33</v>
      </c>
      <c r="I155" s="73"/>
      <c r="J155" s="73"/>
      <c r="K155" s="73"/>
      <c r="L155" s="73"/>
      <c r="M155" s="73"/>
      <c r="N155" s="73"/>
      <c r="O155" s="73"/>
      <c r="P155" s="73"/>
      <c r="Q155" s="73"/>
      <c r="R155" s="73"/>
      <c r="S155" s="73"/>
      <c r="T155" s="73"/>
      <c r="U155" s="73"/>
      <c r="V155" s="73"/>
      <c r="W155" s="73"/>
      <c r="X155" s="73"/>
      <c r="Y155" s="73"/>
      <c r="Z155" s="155"/>
    </row>
    <row r="156" spans="1:26" ht="20.100000000000001" customHeight="1" x14ac:dyDescent="0.15">
      <c r="A156" s="146"/>
      <c r="B156" s="134"/>
      <c r="C156" s="156"/>
      <c r="D156" s="157"/>
      <c r="E156" s="154"/>
      <c r="F156" s="154"/>
      <c r="G156" s="154"/>
      <c r="H156" s="154"/>
      <c r="I156" s="158"/>
      <c r="J156" s="159" t="s">
        <v>11</v>
      </c>
      <c r="K156" s="160"/>
      <c r="L156" s="160"/>
      <c r="M156" s="160"/>
      <c r="N156" s="160"/>
      <c r="O156" s="160"/>
      <c r="P156" s="160"/>
      <c r="Q156" s="160"/>
      <c r="R156" s="160"/>
      <c r="S156" s="160"/>
      <c r="T156" s="160"/>
      <c r="U156" s="160"/>
      <c r="V156" s="160"/>
      <c r="W156" s="160"/>
      <c r="X156" s="160"/>
      <c r="Y156" s="160"/>
      <c r="Z156" s="155"/>
    </row>
    <row r="157" spans="1:26" ht="20.100000000000001" customHeight="1" x14ac:dyDescent="0.15">
      <c r="A157" s="146">
        <f>IF(AND($I149="する",TRIM($I157)=""), 1001, 0)</f>
        <v>0</v>
      </c>
      <c r="B157" s="134"/>
      <c r="C157" s="156"/>
      <c r="D157" s="157">
        <v>5</v>
      </c>
      <c r="E157" s="130" t="s">
        <v>34</v>
      </c>
      <c r="I157" s="73"/>
      <c r="J157" s="73"/>
      <c r="K157" s="73"/>
      <c r="L157" s="73"/>
      <c r="M157" s="73"/>
      <c r="N157" s="73"/>
      <c r="O157" s="73"/>
      <c r="P157" s="73"/>
      <c r="Q157" s="73"/>
      <c r="R157" s="73"/>
      <c r="S157" s="73"/>
      <c r="T157" s="73"/>
      <c r="U157" s="73"/>
      <c r="V157" s="73"/>
      <c r="W157" s="73"/>
      <c r="X157" s="73"/>
      <c r="Y157" s="73"/>
      <c r="Z157" s="155"/>
    </row>
    <row r="158" spans="1:26" ht="20.100000000000001" customHeight="1" x14ac:dyDescent="0.15">
      <c r="A158" s="146"/>
      <c r="B158" s="134"/>
      <c r="C158" s="162"/>
      <c r="D158" s="154"/>
      <c r="E158" s="154"/>
      <c r="F158" s="154"/>
      <c r="G158" s="154"/>
      <c r="H158" s="154"/>
      <c r="I158" s="158"/>
      <c r="J158" s="159" t="s">
        <v>12</v>
      </c>
      <c r="K158" s="160"/>
      <c r="L158" s="160"/>
      <c r="M158" s="160"/>
      <c r="N158" s="160"/>
      <c r="O158" s="160"/>
      <c r="P158" s="160"/>
      <c r="Q158" s="160"/>
      <c r="R158" s="160"/>
      <c r="S158" s="160"/>
      <c r="T158" s="160"/>
      <c r="U158" s="160"/>
      <c r="V158" s="160"/>
      <c r="W158" s="160"/>
      <c r="X158" s="160"/>
      <c r="Y158" s="160"/>
      <c r="Z158" s="155"/>
    </row>
    <row r="159" spans="1:26" ht="20.100000000000001" customHeight="1" x14ac:dyDescent="0.15">
      <c r="A159" s="146">
        <f>IF(AND($I149="する",NOT(AND(TRIM($I159)&lt;&gt;"",ISNUMBER(VALUE(SUBSTITUTE($I159,"-","")))))), 1001, 0)</f>
        <v>0</v>
      </c>
      <c r="B159" s="134"/>
      <c r="C159" s="156"/>
      <c r="D159" s="157">
        <v>6</v>
      </c>
      <c r="E159" s="130" t="s">
        <v>6</v>
      </c>
      <c r="I159" s="73"/>
      <c r="J159" s="73"/>
      <c r="K159" s="73"/>
      <c r="L159" s="73"/>
      <c r="M159" s="73"/>
      <c r="N159" s="154"/>
      <c r="O159" s="154"/>
      <c r="P159" s="154"/>
      <c r="Q159" s="154"/>
      <c r="R159" s="154"/>
      <c r="S159" s="154"/>
      <c r="T159" s="154"/>
      <c r="U159" s="154"/>
      <c r="V159" s="154"/>
      <c r="W159" s="154"/>
      <c r="X159" s="154"/>
      <c r="Y159" s="154"/>
      <c r="Z159" s="155"/>
    </row>
    <row r="160" spans="1:26" ht="20.100000000000001" customHeight="1" x14ac:dyDescent="0.15">
      <c r="A160" s="146"/>
      <c r="B160" s="134"/>
      <c r="C160" s="162"/>
      <c r="D160" s="154"/>
      <c r="E160" s="154"/>
      <c r="F160" s="154"/>
      <c r="G160" s="154"/>
      <c r="H160" s="154"/>
      <c r="I160" s="158"/>
      <c r="J160" s="159" t="s">
        <v>67</v>
      </c>
      <c r="K160" s="160"/>
      <c r="L160" s="160"/>
      <c r="M160" s="160"/>
      <c r="N160" s="160"/>
      <c r="O160" s="160"/>
      <c r="P160" s="160"/>
      <c r="Q160" s="160"/>
      <c r="R160" s="160"/>
      <c r="S160" s="160"/>
      <c r="T160" s="160"/>
      <c r="U160" s="160"/>
      <c r="V160" s="160"/>
      <c r="W160" s="160"/>
      <c r="X160" s="160"/>
      <c r="Y160" s="160"/>
      <c r="Z160" s="155"/>
    </row>
    <row r="161" spans="1:26" ht="20.100000000000001" customHeight="1" x14ac:dyDescent="0.15">
      <c r="A161" s="146">
        <f>IF(AND($I149="する",AND(I161&lt;&gt;"",NOT(ISNUMBER(VALUE(SUBSTITUTE(I161,"-","")))))), 1001, 0)</f>
        <v>0</v>
      </c>
      <c r="B161" s="134"/>
      <c r="C161" s="156"/>
      <c r="D161" s="157">
        <v>7</v>
      </c>
      <c r="E161" s="130" t="s">
        <v>7</v>
      </c>
      <c r="I161" s="73"/>
      <c r="J161" s="73"/>
      <c r="K161" s="73"/>
      <c r="L161" s="73"/>
      <c r="M161" s="73"/>
      <c r="N161" s="154"/>
      <c r="O161" s="154"/>
      <c r="P161" s="154"/>
      <c r="Q161" s="154"/>
      <c r="R161" s="154"/>
      <c r="S161" s="154"/>
      <c r="T161" s="154"/>
      <c r="U161" s="154"/>
      <c r="V161" s="154"/>
      <c r="W161" s="154"/>
      <c r="X161" s="154"/>
      <c r="Y161" s="154"/>
      <c r="Z161" s="155"/>
    </row>
    <row r="162" spans="1:26" ht="20.100000000000001" customHeight="1" x14ac:dyDescent="0.15">
      <c r="A162" s="146"/>
      <c r="B162" s="134"/>
      <c r="C162" s="162"/>
      <c r="D162" s="154"/>
      <c r="E162" s="154"/>
      <c r="F162" s="154"/>
      <c r="G162" s="154"/>
      <c r="H162" s="154"/>
      <c r="I162" s="158"/>
      <c r="J162" s="159" t="s">
        <v>37</v>
      </c>
      <c r="K162" s="160"/>
      <c r="L162" s="160"/>
      <c r="M162" s="160"/>
      <c r="N162" s="160"/>
      <c r="O162" s="160"/>
      <c r="P162" s="160"/>
      <c r="Q162" s="160"/>
      <c r="R162" s="160"/>
      <c r="S162" s="160"/>
      <c r="T162" s="160"/>
      <c r="U162" s="160"/>
      <c r="V162" s="160"/>
      <c r="W162" s="160"/>
      <c r="X162" s="160"/>
      <c r="Y162" s="160"/>
      <c r="Z162" s="155"/>
    </row>
    <row r="163" spans="1:26" ht="15.75" customHeight="1" x14ac:dyDescent="0.15">
      <c r="A163" s="146"/>
      <c r="B163" s="134"/>
      <c r="C163" s="166"/>
      <c r="D163" s="167"/>
      <c r="E163" s="167"/>
      <c r="F163" s="167"/>
      <c r="G163" s="167"/>
      <c r="H163" s="167"/>
      <c r="I163" s="168"/>
      <c r="J163" s="168"/>
      <c r="K163" s="168"/>
      <c r="L163" s="168"/>
      <c r="M163" s="168"/>
      <c r="N163" s="168"/>
      <c r="O163" s="168"/>
      <c r="P163" s="168"/>
      <c r="Q163" s="168"/>
      <c r="R163" s="168"/>
      <c r="S163" s="168"/>
      <c r="T163" s="168"/>
      <c r="U163" s="168"/>
      <c r="V163" s="168"/>
      <c r="W163" s="168"/>
      <c r="X163" s="168"/>
      <c r="Y163" s="168"/>
      <c r="Z163" s="169"/>
    </row>
    <row r="164" spans="1:26" ht="15.75" customHeight="1" x14ac:dyDescent="0.15">
      <c r="A164" s="146"/>
      <c r="B164" s="134"/>
      <c r="C164" s="154"/>
      <c r="D164" s="154"/>
      <c r="E164" s="154"/>
      <c r="F164" s="154"/>
      <c r="G164" s="154"/>
      <c r="H164" s="154"/>
      <c r="I164" s="164"/>
      <c r="J164" s="164"/>
      <c r="K164" s="164"/>
      <c r="L164" s="164"/>
      <c r="M164" s="164"/>
      <c r="N164" s="164"/>
      <c r="O164" s="164"/>
      <c r="P164" s="164"/>
      <c r="Q164" s="164"/>
      <c r="R164" s="164"/>
      <c r="S164" s="164"/>
      <c r="T164" s="164"/>
      <c r="U164" s="164"/>
      <c r="V164" s="164"/>
      <c r="W164" s="164"/>
      <c r="X164" s="164"/>
      <c r="Y164" s="164"/>
      <c r="Z164" s="154"/>
    </row>
    <row r="165" spans="1:26" ht="15.75" customHeight="1" x14ac:dyDescent="0.15">
      <c r="A165" s="146"/>
      <c r="B165" s="134"/>
      <c r="C165" s="154"/>
      <c r="D165" s="154"/>
      <c r="E165" s="154"/>
      <c r="F165" s="154"/>
      <c r="G165" s="154"/>
      <c r="H165" s="154"/>
      <c r="I165" s="154"/>
      <c r="J165" s="164"/>
      <c r="K165" s="164"/>
      <c r="L165" s="164"/>
      <c r="M165" s="154"/>
      <c r="N165" s="154"/>
      <c r="O165" s="154"/>
      <c r="P165" s="154"/>
      <c r="Q165" s="154"/>
      <c r="R165" s="154"/>
      <c r="S165" s="154"/>
      <c r="T165" s="154"/>
      <c r="U165" s="154"/>
      <c r="V165" s="154"/>
      <c r="W165" s="154"/>
      <c r="X165" s="154"/>
      <c r="Y165" s="154"/>
      <c r="Z165" s="154"/>
    </row>
    <row r="166" spans="1:26" ht="20.100000000000001" customHeight="1" x14ac:dyDescent="0.15">
      <c r="A166" s="134"/>
      <c r="B166" s="134"/>
      <c r="C166" s="170" t="s">
        <v>32</v>
      </c>
      <c r="D166" s="171"/>
      <c r="E166" s="171"/>
      <c r="F166" s="171"/>
      <c r="G166" s="171"/>
      <c r="H166" s="172"/>
      <c r="I166" s="186"/>
    </row>
    <row r="167" spans="1:26" ht="20.100000000000001" customHeight="1" x14ac:dyDescent="0.15">
      <c r="A167" s="134"/>
      <c r="B167" s="134"/>
      <c r="C167" s="150"/>
      <c r="D167" s="151"/>
      <c r="E167" s="151"/>
      <c r="F167" s="151"/>
      <c r="G167" s="151"/>
      <c r="H167" s="151"/>
      <c r="I167" s="152"/>
      <c r="J167" s="152"/>
      <c r="K167" s="152"/>
      <c r="L167" s="152"/>
      <c r="M167" s="152"/>
      <c r="N167" s="152"/>
      <c r="O167" s="152"/>
      <c r="P167" s="152"/>
      <c r="Q167" s="152"/>
      <c r="R167" s="152"/>
      <c r="S167" s="152"/>
      <c r="T167" s="152"/>
      <c r="U167" s="152"/>
      <c r="V167" s="152"/>
      <c r="W167" s="152"/>
      <c r="X167" s="152"/>
      <c r="Y167" s="152"/>
      <c r="Z167" s="153"/>
    </row>
    <row r="168" spans="1:26" ht="20.100000000000001" customHeight="1" x14ac:dyDescent="0.15">
      <c r="A168" s="134">
        <f>IF(TRIM(I168)="", 1001, 0)</f>
        <v>1001</v>
      </c>
      <c r="B168" s="134"/>
      <c r="C168" s="156"/>
      <c r="D168" s="157">
        <v>1</v>
      </c>
      <c r="E168" s="154" t="s">
        <v>52</v>
      </c>
      <c r="F168" s="154"/>
      <c r="G168" s="154"/>
      <c r="H168" s="154"/>
      <c r="I168" s="73"/>
      <c r="J168" s="73"/>
      <c r="K168" s="73"/>
      <c r="L168" s="73"/>
      <c r="M168" s="73"/>
      <c r="N168" s="187" t="s">
        <v>53</v>
      </c>
      <c r="O168" s="188"/>
      <c r="P168" s="189"/>
      <c r="Q168" s="188"/>
      <c r="R168" s="188"/>
      <c r="S168" s="188"/>
      <c r="T168" s="188"/>
      <c r="U168" s="188"/>
      <c r="V168" s="188"/>
      <c r="W168" s="188"/>
      <c r="X168" s="188"/>
      <c r="Y168" s="154"/>
      <c r="Z168" s="165"/>
    </row>
    <row r="169" spans="1:26" ht="20.100000000000001" customHeight="1" x14ac:dyDescent="0.15">
      <c r="A169" s="134"/>
      <c r="B169" s="134"/>
      <c r="C169" s="156"/>
      <c r="D169" s="157"/>
      <c r="E169" s="154"/>
      <c r="F169" s="154"/>
      <c r="G169" s="154"/>
      <c r="H169" s="154"/>
      <c r="I169" s="190"/>
      <c r="J169" s="191" t="s">
        <v>72</v>
      </c>
      <c r="K169" s="160"/>
      <c r="L169" s="160"/>
      <c r="M169" s="160"/>
      <c r="N169" s="160"/>
      <c r="O169" s="160"/>
      <c r="P169" s="160"/>
      <c r="Q169" s="160"/>
      <c r="R169" s="160"/>
      <c r="S169" s="160"/>
      <c r="T169" s="160"/>
      <c r="U169" s="160"/>
      <c r="V169" s="160"/>
      <c r="W169" s="160"/>
      <c r="X169" s="160"/>
      <c r="Y169" s="160"/>
      <c r="Z169" s="165"/>
    </row>
    <row r="170" spans="1:26" ht="20.100000000000001" customHeight="1" x14ac:dyDescent="0.15">
      <c r="A170" s="134">
        <f>IF(TRIM(I170)="", 1001, 0)</f>
        <v>1001</v>
      </c>
      <c r="B170" s="134"/>
      <c r="C170" s="156"/>
      <c r="D170" s="157">
        <v>2</v>
      </c>
      <c r="E170" s="130" t="s">
        <v>9</v>
      </c>
      <c r="I170" s="77"/>
      <c r="J170" s="78"/>
      <c r="K170" s="78"/>
      <c r="L170" s="78"/>
      <c r="M170" s="78"/>
      <c r="N170" s="154" t="s">
        <v>15</v>
      </c>
      <c r="O170" s="154"/>
      <c r="P170" s="154"/>
      <c r="Q170" s="154"/>
      <c r="R170" s="154"/>
      <c r="S170" s="154"/>
      <c r="T170" s="154"/>
      <c r="U170" s="154"/>
      <c r="V170" s="154"/>
      <c r="W170" s="154"/>
      <c r="X170" s="154"/>
      <c r="Y170" s="154"/>
      <c r="Z170" s="155"/>
    </row>
    <row r="171" spans="1:26" ht="39.950000000000003" customHeight="1" x14ac:dyDescent="0.15">
      <c r="A171" s="146"/>
      <c r="B171" s="134"/>
      <c r="C171" s="162"/>
      <c r="D171" s="154"/>
      <c r="E171" s="154"/>
      <c r="F171" s="154"/>
      <c r="G171" s="154"/>
      <c r="H171" s="154"/>
      <c r="I171" s="158"/>
      <c r="J171" s="177" t="s">
        <v>71</v>
      </c>
      <c r="K171" s="179"/>
      <c r="L171" s="179"/>
      <c r="M171" s="179"/>
      <c r="N171" s="179"/>
      <c r="O171" s="179"/>
      <c r="P171" s="179"/>
      <c r="Q171" s="179"/>
      <c r="R171" s="179"/>
      <c r="S171" s="179"/>
      <c r="T171" s="179"/>
      <c r="U171" s="179"/>
      <c r="V171" s="179"/>
      <c r="W171" s="179"/>
      <c r="X171" s="179"/>
      <c r="Y171" s="179"/>
      <c r="Z171" s="155"/>
    </row>
    <row r="172" spans="1:26" ht="20.100000000000001" customHeight="1" x14ac:dyDescent="0.15">
      <c r="A172" s="134"/>
      <c r="B172" s="134"/>
      <c r="C172" s="150"/>
      <c r="D172" s="157">
        <v>3</v>
      </c>
      <c r="E172" s="154" t="s">
        <v>80</v>
      </c>
      <c r="F172" s="154"/>
      <c r="G172" s="192" t="s">
        <v>264</v>
      </c>
      <c r="H172" s="192"/>
      <c r="I172" s="192"/>
      <c r="J172" s="192"/>
      <c r="K172" s="192"/>
      <c r="L172" s="192"/>
      <c r="M172" s="192"/>
      <c r="N172" s="192"/>
      <c r="O172" s="192"/>
      <c r="P172" s="192"/>
      <c r="Q172" s="192"/>
      <c r="R172" s="192"/>
      <c r="S172" s="192"/>
      <c r="T172" s="192"/>
      <c r="U172" s="192"/>
      <c r="V172" s="192"/>
      <c r="W172" s="192"/>
      <c r="X172" s="192"/>
      <c r="Y172" s="192"/>
      <c r="Z172" s="155"/>
    </row>
    <row r="173" spans="1:26" ht="20.100000000000001" customHeight="1" x14ac:dyDescent="0.15">
      <c r="A173" s="134"/>
      <c r="B173" s="134"/>
      <c r="C173" s="150"/>
      <c r="D173" s="157"/>
      <c r="E173" s="193" t="s">
        <v>81</v>
      </c>
      <c r="F173" s="194"/>
      <c r="G173" s="194"/>
      <c r="H173" s="195"/>
      <c r="I173" s="196" t="s">
        <v>82</v>
      </c>
      <c r="J173" s="197"/>
      <c r="K173" s="197"/>
      <c r="L173" s="197"/>
      <c r="M173" s="198"/>
      <c r="N173" s="199"/>
      <c r="O173" s="200"/>
      <c r="P173" s="192"/>
      <c r="Q173" s="192"/>
      <c r="R173" s="192"/>
      <c r="S173" s="192"/>
      <c r="T173" s="192"/>
      <c r="U173" s="192"/>
      <c r="V173" s="192"/>
      <c r="W173" s="192"/>
      <c r="X173" s="192"/>
      <c r="Y173" s="192"/>
      <c r="Z173" s="155"/>
    </row>
    <row r="174" spans="1:26" ht="20.100000000000001" customHeight="1" x14ac:dyDescent="0.15">
      <c r="A174" s="134"/>
      <c r="B174" s="134"/>
      <c r="C174" s="150"/>
      <c r="D174" s="157"/>
      <c r="E174" s="201" t="s">
        <v>89</v>
      </c>
      <c r="F174" s="202"/>
      <c r="G174" s="202"/>
      <c r="H174" s="203"/>
      <c r="I174" s="79"/>
      <c r="J174" s="80"/>
      <c r="K174" s="80"/>
      <c r="L174" s="80"/>
      <c r="M174" s="81"/>
      <c r="N174" s="162" t="s">
        <v>263</v>
      </c>
      <c r="O174" s="200"/>
      <c r="P174" s="192"/>
      <c r="Q174" s="192"/>
      <c r="R174" s="192"/>
      <c r="S174" s="192"/>
      <c r="T174" s="192"/>
      <c r="U174" s="192"/>
      <c r="V174" s="192"/>
      <c r="W174" s="192"/>
      <c r="X174" s="192"/>
      <c r="Y174" s="192"/>
      <c r="Z174" s="155"/>
    </row>
    <row r="175" spans="1:26" ht="20.100000000000001" customHeight="1" x14ac:dyDescent="0.15">
      <c r="A175" s="134"/>
      <c r="B175" s="134"/>
      <c r="C175" s="150"/>
      <c r="D175" s="157"/>
      <c r="E175" s="204" t="s">
        <v>99</v>
      </c>
      <c r="F175" s="205"/>
      <c r="G175" s="205"/>
      <c r="H175" s="206"/>
      <c r="I175" s="95"/>
      <c r="J175" s="96"/>
      <c r="K175" s="96"/>
      <c r="L175" s="96"/>
      <c r="M175" s="97"/>
      <c r="N175" s="162" t="s">
        <v>263</v>
      </c>
      <c r="O175" s="200"/>
      <c r="P175" s="192"/>
      <c r="Q175" s="192"/>
      <c r="R175" s="192"/>
      <c r="S175" s="192"/>
      <c r="T175" s="192"/>
      <c r="U175" s="192"/>
      <c r="V175" s="192"/>
      <c r="W175" s="192"/>
      <c r="X175" s="192"/>
      <c r="Y175" s="192"/>
      <c r="Z175" s="155"/>
    </row>
    <row r="176" spans="1:26" ht="20.100000000000001" customHeight="1" x14ac:dyDescent="0.15">
      <c r="A176" s="134"/>
      <c r="B176" s="134"/>
      <c r="C176" s="150"/>
      <c r="D176" s="157"/>
      <c r="E176" s="207" t="s">
        <v>90</v>
      </c>
      <c r="F176" s="208"/>
      <c r="G176" s="208"/>
      <c r="H176" s="209"/>
      <c r="I176" s="95"/>
      <c r="J176" s="96"/>
      <c r="K176" s="96"/>
      <c r="L176" s="96"/>
      <c r="M176" s="97"/>
      <c r="N176" s="162" t="s">
        <v>263</v>
      </c>
      <c r="O176" s="200"/>
      <c r="P176" s="192"/>
      <c r="Q176" s="192"/>
      <c r="R176" s="192"/>
      <c r="S176" s="192"/>
      <c r="T176" s="192"/>
      <c r="U176" s="192"/>
      <c r="V176" s="192"/>
      <c r="W176" s="192"/>
      <c r="X176" s="192"/>
      <c r="Y176" s="192"/>
      <c r="Z176" s="155"/>
    </row>
    <row r="177" spans="1:26" ht="20.100000000000001" customHeight="1" thickBot="1" x14ac:dyDescent="0.2">
      <c r="A177" s="134"/>
      <c r="B177" s="134"/>
      <c r="C177" s="150"/>
      <c r="D177" s="157"/>
      <c r="E177" s="210" t="s">
        <v>91</v>
      </c>
      <c r="F177" s="211"/>
      <c r="G177" s="211"/>
      <c r="H177" s="212"/>
      <c r="I177" s="92"/>
      <c r="J177" s="93"/>
      <c r="K177" s="93"/>
      <c r="L177" s="93"/>
      <c r="M177" s="94"/>
      <c r="N177" s="162" t="s">
        <v>263</v>
      </c>
      <c r="O177" s="200"/>
      <c r="P177" s="192"/>
      <c r="Q177" s="192"/>
      <c r="R177" s="192"/>
      <c r="S177" s="192"/>
      <c r="T177" s="192"/>
      <c r="U177" s="192"/>
      <c r="V177" s="192"/>
      <c r="W177" s="192"/>
      <c r="X177" s="192"/>
      <c r="Y177" s="192"/>
      <c r="Z177" s="155"/>
    </row>
    <row r="178" spans="1:26" ht="20.100000000000001" customHeight="1" thickTop="1" x14ac:dyDescent="0.15">
      <c r="A178" s="134"/>
      <c r="B178" s="134"/>
      <c r="C178" s="150"/>
      <c r="D178" s="157"/>
      <c r="E178" s="213" t="s">
        <v>100</v>
      </c>
      <c r="F178" s="214"/>
      <c r="G178" s="214"/>
      <c r="H178" s="215"/>
      <c r="I178" s="216">
        <f>I174+I176+I177</f>
        <v>0</v>
      </c>
      <c r="J178" s="217"/>
      <c r="K178" s="217"/>
      <c r="L178" s="217"/>
      <c r="M178" s="218"/>
      <c r="N178" s="199"/>
      <c r="O178" s="200"/>
      <c r="P178" s="192"/>
      <c r="Q178" s="192"/>
      <c r="R178" s="192"/>
      <c r="S178" s="192"/>
      <c r="T178" s="192"/>
      <c r="U178" s="192"/>
      <c r="V178" s="192"/>
      <c r="W178" s="192"/>
      <c r="X178" s="192"/>
      <c r="Y178" s="192"/>
      <c r="Z178" s="155"/>
    </row>
    <row r="179" spans="1:26" ht="20.100000000000001" customHeight="1" x14ac:dyDescent="0.15">
      <c r="A179" s="134"/>
      <c r="B179" s="134"/>
      <c r="C179" s="150"/>
      <c r="D179" s="157"/>
      <c r="E179" s="154"/>
      <c r="F179" s="154"/>
      <c r="G179" s="192"/>
      <c r="H179" s="192"/>
      <c r="I179" s="192"/>
      <c r="J179" s="192"/>
      <c r="K179" s="192"/>
      <c r="L179" s="192"/>
      <c r="M179" s="192"/>
      <c r="N179" s="192"/>
      <c r="O179" s="192"/>
      <c r="P179" s="192"/>
      <c r="Q179" s="192"/>
      <c r="R179" s="192"/>
      <c r="S179" s="192"/>
      <c r="T179" s="192"/>
      <c r="U179" s="192"/>
      <c r="V179" s="192"/>
      <c r="W179" s="192"/>
      <c r="X179" s="192"/>
      <c r="Y179" s="192"/>
      <c r="Z179" s="155"/>
    </row>
    <row r="180" spans="1:26" ht="20.100000000000001" customHeight="1" x14ac:dyDescent="0.15">
      <c r="A180" s="134"/>
      <c r="B180" s="134"/>
      <c r="C180" s="156"/>
      <c r="D180" s="157">
        <v>4</v>
      </c>
      <c r="E180" s="219" t="s">
        <v>84</v>
      </c>
      <c r="F180" s="219"/>
      <c r="G180" s="219"/>
      <c r="H180" s="219"/>
      <c r="I180" s="220"/>
      <c r="J180" s="220"/>
      <c r="K180" s="220"/>
      <c r="L180" s="220"/>
      <c r="M180" s="220"/>
      <c r="N180" s="188"/>
      <c r="O180" s="188"/>
      <c r="P180" s="188"/>
      <c r="Q180" s="188"/>
      <c r="R180" s="188"/>
      <c r="S180" s="188"/>
      <c r="T180" s="188"/>
      <c r="U180" s="188"/>
      <c r="V180" s="188"/>
      <c r="W180" s="188"/>
      <c r="X180" s="188"/>
      <c r="Y180" s="188"/>
      <c r="Z180" s="155"/>
    </row>
    <row r="181" spans="1:26" ht="20.100000000000001" customHeight="1" x14ac:dyDescent="0.15">
      <c r="A181" s="134"/>
      <c r="B181" s="134"/>
      <c r="C181" s="156"/>
      <c r="D181" s="157"/>
      <c r="E181" s="192" t="s">
        <v>101</v>
      </c>
      <c r="F181" s="192"/>
      <c r="G181" s="192"/>
      <c r="H181" s="192"/>
      <c r="I181" s="192"/>
      <c r="J181" s="192"/>
      <c r="K181" s="192"/>
      <c r="L181" s="192"/>
      <c r="M181" s="192"/>
      <c r="N181" s="192"/>
      <c r="O181" s="192"/>
      <c r="P181" s="192"/>
      <c r="Q181" s="192"/>
      <c r="R181" s="192"/>
      <c r="S181" s="192"/>
      <c r="T181" s="192"/>
      <c r="U181" s="192"/>
      <c r="V181" s="192"/>
      <c r="W181" s="192"/>
      <c r="X181" s="192"/>
      <c r="Y181" s="192"/>
      <c r="Z181" s="155"/>
    </row>
    <row r="182" spans="1:26" ht="20.100000000000001" customHeight="1" x14ac:dyDescent="0.15">
      <c r="A182" s="134"/>
      <c r="B182" s="134"/>
      <c r="C182" s="156"/>
      <c r="D182" s="157"/>
      <c r="E182" s="221" t="s">
        <v>92</v>
      </c>
      <c r="F182" s="222"/>
      <c r="G182" s="222"/>
      <c r="H182" s="223"/>
      <c r="I182" s="63"/>
      <c r="J182" s="64"/>
      <c r="K182" s="64"/>
      <c r="L182" s="64"/>
      <c r="M182" s="67"/>
      <c r="N182" s="224" t="s">
        <v>263</v>
      </c>
      <c r="O182" s="224"/>
      <c r="P182" s="188"/>
      <c r="Q182" s="188"/>
      <c r="R182" s="188"/>
      <c r="S182" s="188"/>
      <c r="T182" s="188"/>
      <c r="U182" s="188"/>
      <c r="V182" s="188"/>
      <c r="W182" s="188"/>
      <c r="X182" s="188"/>
      <c r="Y182" s="188"/>
      <c r="Z182" s="155"/>
    </row>
    <row r="183" spans="1:26" ht="20.100000000000001" customHeight="1" x14ac:dyDescent="0.15">
      <c r="A183" s="134"/>
      <c r="B183" s="134"/>
      <c r="C183" s="156"/>
      <c r="D183" s="157"/>
      <c r="E183" s="225" t="s">
        <v>93</v>
      </c>
      <c r="F183" s="226"/>
      <c r="G183" s="226"/>
      <c r="H183" s="227"/>
      <c r="I183" s="60"/>
      <c r="J183" s="61"/>
      <c r="K183" s="61"/>
      <c r="L183" s="61"/>
      <c r="M183" s="62"/>
      <c r="N183" s="224" t="s">
        <v>263</v>
      </c>
      <c r="O183" s="224"/>
      <c r="P183" s="188"/>
      <c r="Q183" s="188"/>
      <c r="R183" s="188"/>
      <c r="S183" s="188"/>
      <c r="T183" s="188"/>
      <c r="U183" s="188"/>
      <c r="V183" s="188"/>
      <c r="W183" s="188"/>
      <c r="X183" s="188"/>
      <c r="Y183" s="188"/>
      <c r="Z183" s="155"/>
    </row>
    <row r="184" spans="1:26" ht="20.100000000000001" customHeight="1" x14ac:dyDescent="0.15">
      <c r="A184" s="134"/>
      <c r="B184" s="134"/>
      <c r="C184" s="156"/>
      <c r="D184" s="157"/>
      <c r="E184" s="228" t="s">
        <v>94</v>
      </c>
      <c r="F184" s="229"/>
      <c r="G184" s="229"/>
      <c r="H184" s="230"/>
      <c r="I184" s="231" t="str">
        <f>IF(ISERROR(I182/I183),"",ROUND((I182/I183)*100,1))</f>
        <v/>
      </c>
      <c r="J184" s="232"/>
      <c r="K184" s="232"/>
      <c r="L184" s="232"/>
      <c r="M184" s="233" t="s">
        <v>85</v>
      </c>
      <c r="N184" s="224"/>
      <c r="O184" s="224"/>
      <c r="P184" s="188"/>
      <c r="Q184" s="188"/>
      <c r="R184" s="188"/>
      <c r="S184" s="188"/>
      <c r="T184" s="188"/>
      <c r="U184" s="188"/>
      <c r="V184" s="188"/>
      <c r="W184" s="188"/>
      <c r="X184" s="188"/>
      <c r="Y184" s="188"/>
      <c r="Z184" s="155"/>
    </row>
    <row r="185" spans="1:26" ht="20.100000000000001" customHeight="1" x14ac:dyDescent="0.15">
      <c r="A185" s="134"/>
      <c r="B185" s="134"/>
      <c r="C185" s="156"/>
      <c r="D185" s="157"/>
      <c r="E185" s="234"/>
      <c r="F185" s="234"/>
      <c r="G185" s="234"/>
      <c r="H185" s="234"/>
      <c r="I185" s="188"/>
      <c r="J185" s="188"/>
      <c r="K185" s="188"/>
      <c r="L185" s="235"/>
      <c r="M185" s="235"/>
      <c r="N185" s="188"/>
      <c r="O185" s="188"/>
      <c r="P185" s="188"/>
      <c r="Q185" s="188"/>
      <c r="R185" s="188"/>
      <c r="S185" s="188"/>
      <c r="T185" s="188"/>
      <c r="U185" s="188"/>
      <c r="V185" s="188"/>
      <c r="W185" s="188"/>
      <c r="X185" s="188"/>
      <c r="Y185" s="188"/>
      <c r="Z185" s="155"/>
    </row>
    <row r="186" spans="1:26" ht="20.100000000000001" customHeight="1" x14ac:dyDescent="0.15">
      <c r="A186" s="134"/>
      <c r="B186" s="134"/>
      <c r="C186" s="156"/>
      <c r="D186" s="157">
        <v>5</v>
      </c>
      <c r="E186" s="154" t="s">
        <v>54</v>
      </c>
      <c r="F186" s="154"/>
      <c r="G186" s="192" t="s">
        <v>262</v>
      </c>
      <c r="H186" s="154"/>
      <c r="I186" s="236"/>
      <c r="J186" s="168"/>
      <c r="K186" s="168"/>
      <c r="L186" s="168"/>
      <c r="M186" s="168"/>
      <c r="N186" s="164"/>
      <c r="O186" s="164"/>
      <c r="P186" s="164"/>
      <c r="Q186" s="164"/>
      <c r="R186" s="164"/>
      <c r="S186" s="164"/>
      <c r="T186" s="164"/>
      <c r="U186" s="164"/>
      <c r="V186" s="164"/>
      <c r="W186" s="164"/>
      <c r="X186" s="164"/>
      <c r="Y186" s="154"/>
      <c r="Z186" s="165"/>
    </row>
    <row r="187" spans="1:26" ht="20.100000000000001" customHeight="1" x14ac:dyDescent="0.15">
      <c r="A187" s="134"/>
      <c r="B187" s="134"/>
      <c r="C187" s="156"/>
      <c r="E187" s="221" t="s">
        <v>55</v>
      </c>
      <c r="F187" s="222"/>
      <c r="G187" s="222"/>
      <c r="H187" s="223"/>
      <c r="I187" s="63"/>
      <c r="J187" s="64"/>
      <c r="K187" s="64"/>
      <c r="L187" s="64"/>
      <c r="M187" s="67"/>
      <c r="Y187" s="154"/>
      <c r="Z187" s="165"/>
    </row>
    <row r="188" spans="1:26" ht="20.100000000000001" customHeight="1" x14ac:dyDescent="0.15">
      <c r="A188" s="134"/>
      <c r="B188" s="134"/>
      <c r="C188" s="156"/>
      <c r="D188" s="157"/>
      <c r="E188" s="225" t="s">
        <v>56</v>
      </c>
      <c r="F188" s="226"/>
      <c r="G188" s="226"/>
      <c r="H188" s="227"/>
      <c r="I188" s="60"/>
      <c r="J188" s="61"/>
      <c r="K188" s="61"/>
      <c r="L188" s="61"/>
      <c r="M188" s="62"/>
      <c r="Y188" s="154"/>
      <c r="Z188" s="165"/>
    </row>
    <row r="189" spans="1:26" ht="20.100000000000001" customHeight="1" x14ac:dyDescent="0.15">
      <c r="A189" s="134"/>
      <c r="B189" s="134"/>
      <c r="C189" s="156"/>
      <c r="D189" s="157"/>
      <c r="E189" s="225" t="s">
        <v>74</v>
      </c>
      <c r="F189" s="226"/>
      <c r="G189" s="226"/>
      <c r="H189" s="227"/>
      <c r="I189" s="60"/>
      <c r="J189" s="61"/>
      <c r="K189" s="61"/>
      <c r="L189" s="61"/>
      <c r="M189" s="62"/>
      <c r="Y189" s="154"/>
      <c r="Z189" s="165"/>
    </row>
    <row r="190" spans="1:26" ht="20.100000000000001" customHeight="1" x14ac:dyDescent="0.15">
      <c r="A190" s="134"/>
      <c r="B190" s="134"/>
      <c r="C190" s="156"/>
      <c r="D190" s="157"/>
      <c r="E190" s="225" t="s">
        <v>57</v>
      </c>
      <c r="F190" s="226"/>
      <c r="G190" s="226"/>
      <c r="H190" s="227"/>
      <c r="I190" s="237">
        <f>I187+I188+I189</f>
        <v>0</v>
      </c>
      <c r="J190" s="238"/>
      <c r="K190" s="238"/>
      <c r="L190" s="238"/>
      <c r="M190" s="239"/>
      <c r="Y190" s="154"/>
      <c r="Z190" s="165"/>
    </row>
    <row r="191" spans="1:26" ht="20.100000000000001" customHeight="1" x14ac:dyDescent="0.15">
      <c r="A191" s="134"/>
      <c r="B191" s="134"/>
      <c r="C191" s="156"/>
      <c r="D191" s="157"/>
      <c r="E191" s="240" t="s">
        <v>58</v>
      </c>
      <c r="F191" s="241"/>
      <c r="G191" s="241"/>
      <c r="H191" s="242"/>
      <c r="I191" s="68"/>
      <c r="J191" s="69"/>
      <c r="K191" s="69"/>
      <c r="L191" s="69"/>
      <c r="M191" s="72"/>
      <c r="Y191" s="154"/>
      <c r="Z191" s="165"/>
    </row>
    <row r="192" spans="1:26" ht="30" customHeight="1" x14ac:dyDescent="0.15">
      <c r="A192" s="134"/>
      <c r="B192" s="134"/>
      <c r="C192" s="243"/>
      <c r="D192" s="244"/>
      <c r="E192" s="245" t="s">
        <v>360</v>
      </c>
      <c r="F192" s="246"/>
      <c r="G192" s="247"/>
      <c r="H192" s="247"/>
      <c r="I192" s="248"/>
      <c r="J192" s="247"/>
      <c r="K192" s="247"/>
      <c r="L192" s="249"/>
      <c r="M192" s="249"/>
      <c r="N192" s="249"/>
      <c r="O192" s="249"/>
      <c r="P192" s="249"/>
      <c r="Q192" s="249"/>
      <c r="R192" s="249"/>
      <c r="S192" s="249"/>
      <c r="T192" s="249"/>
      <c r="U192" s="249"/>
      <c r="V192" s="249"/>
      <c r="W192" s="249"/>
      <c r="X192" s="249"/>
      <c r="Y192" s="167"/>
      <c r="Z192" s="250"/>
    </row>
    <row r="193" spans="1:26" ht="20.100000000000001" customHeight="1" x14ac:dyDescent="0.15">
      <c r="A193" s="134"/>
      <c r="B193" s="134"/>
      <c r="C193" s="154"/>
      <c r="D193" s="154"/>
      <c r="E193" s="154"/>
      <c r="F193" s="154"/>
      <c r="G193" s="154"/>
      <c r="H193" s="154"/>
      <c r="I193" s="251"/>
      <c r="J193" s="164"/>
      <c r="K193" s="164"/>
      <c r="L193" s="164"/>
      <c r="M193" s="164"/>
      <c r="N193" s="164"/>
      <c r="O193" s="164"/>
      <c r="P193" s="164"/>
      <c r="Q193" s="164"/>
      <c r="R193" s="164"/>
      <c r="S193" s="164"/>
      <c r="T193" s="164"/>
      <c r="U193" s="164"/>
      <c r="V193" s="164"/>
      <c r="W193" s="164"/>
      <c r="X193" s="164"/>
      <c r="Y193" s="164"/>
      <c r="Z193" s="154"/>
    </row>
    <row r="194" spans="1:26" ht="20.100000000000001" customHeight="1" x14ac:dyDescent="0.15">
      <c r="A194" s="134"/>
      <c r="B194" s="134"/>
      <c r="C194" s="154"/>
      <c r="D194" s="154"/>
      <c r="E194" s="154"/>
      <c r="F194" s="154"/>
      <c r="G194" s="154"/>
      <c r="H194" s="154"/>
      <c r="I194" s="251"/>
      <c r="J194" s="164"/>
      <c r="K194" s="164"/>
      <c r="L194" s="164"/>
      <c r="M194" s="164"/>
      <c r="N194" s="164"/>
      <c r="O194" s="164"/>
      <c r="P194" s="164"/>
      <c r="Q194" s="164"/>
      <c r="R194" s="164"/>
      <c r="S194" s="164"/>
      <c r="T194" s="164"/>
      <c r="U194" s="164"/>
      <c r="V194" s="164"/>
      <c r="W194" s="164"/>
      <c r="X194" s="164"/>
      <c r="Y194" s="164"/>
      <c r="Z194" s="154"/>
    </row>
    <row r="195" spans="1:26" ht="20.100000000000001" customHeight="1" x14ac:dyDescent="0.15">
      <c r="A195" s="134"/>
      <c r="B195" s="134"/>
      <c r="C195" s="170" t="s">
        <v>83</v>
      </c>
      <c r="D195" s="171"/>
      <c r="E195" s="171"/>
      <c r="F195" s="171"/>
      <c r="G195" s="171"/>
      <c r="H195" s="172"/>
      <c r="I195" s="252"/>
      <c r="J195" s="249"/>
      <c r="K195" s="249"/>
      <c r="L195" s="249"/>
      <c r="M195" s="249"/>
      <c r="N195" s="249"/>
      <c r="O195" s="249"/>
      <c r="P195" s="249"/>
      <c r="Q195" s="249"/>
      <c r="R195" s="249"/>
      <c r="S195" s="249"/>
      <c r="T195" s="249"/>
      <c r="U195" s="249"/>
      <c r="V195" s="249"/>
      <c r="W195" s="249"/>
      <c r="X195" s="249"/>
      <c r="Y195" s="249"/>
      <c r="Z195" s="249"/>
    </row>
    <row r="196" spans="1:26" ht="20.100000000000001" customHeight="1" x14ac:dyDescent="0.15">
      <c r="A196" s="134"/>
      <c r="B196" s="134"/>
      <c r="C196" s="253"/>
      <c r="D196" s="254"/>
      <c r="E196" s="254"/>
      <c r="F196" s="254"/>
      <c r="G196" s="254"/>
      <c r="H196" s="254"/>
      <c r="I196" s="186"/>
      <c r="Z196" s="255"/>
    </row>
    <row r="197" spans="1:26" ht="20.100000000000001" customHeight="1" x14ac:dyDescent="0.15">
      <c r="A197" s="134"/>
      <c r="B197" s="134"/>
      <c r="C197" s="253"/>
      <c r="D197" s="256" t="s">
        <v>59</v>
      </c>
      <c r="E197" s="254"/>
      <c r="F197" s="254"/>
      <c r="G197" s="254"/>
      <c r="H197" s="254"/>
      <c r="I197" s="186"/>
      <c r="Z197" s="165"/>
    </row>
    <row r="198" spans="1:26" ht="20.100000000000001" customHeight="1" x14ac:dyDescent="0.15">
      <c r="A198" s="134"/>
      <c r="B198" s="134"/>
      <c r="C198" s="156"/>
      <c r="D198" s="157">
        <v>1</v>
      </c>
      <c r="E198" s="130" t="s">
        <v>95</v>
      </c>
      <c r="I198" s="87"/>
      <c r="J198" s="88"/>
      <c r="K198" s="88"/>
      <c r="L198" s="88"/>
      <c r="M198" s="88"/>
      <c r="N198" s="257" t="s">
        <v>13</v>
      </c>
      <c r="O198" s="87"/>
      <c r="P198" s="88"/>
      <c r="Q198" s="88"/>
      <c r="R198" s="154" t="s">
        <v>14</v>
      </c>
      <c r="S198" s="154"/>
      <c r="T198" s="154"/>
      <c r="U198" s="154"/>
      <c r="V198" s="154"/>
      <c r="W198" s="154"/>
      <c r="X198" s="154"/>
      <c r="Y198" s="154"/>
      <c r="Z198" s="155"/>
    </row>
    <row r="199" spans="1:26" ht="20.100000000000001" customHeight="1" x14ac:dyDescent="0.15">
      <c r="A199" s="134"/>
      <c r="B199" s="134"/>
      <c r="C199" s="156"/>
      <c r="D199" s="157"/>
      <c r="E199" s="154"/>
      <c r="F199" s="154"/>
      <c r="G199" s="154"/>
      <c r="H199" s="154"/>
      <c r="I199" s="158"/>
      <c r="J199" s="159" t="str">
        <f>日付例&amp; "　年月日を入力してください。"</f>
        <v>例)2025/4/1、R7/4/1　年月日を入力してください。</v>
      </c>
      <c r="K199" s="258"/>
      <c r="L199" s="258"/>
      <c r="M199" s="258"/>
      <c r="N199" s="258"/>
      <c r="O199" s="258"/>
      <c r="P199" s="258"/>
      <c r="Q199" s="258"/>
      <c r="R199" s="258"/>
      <c r="S199" s="258"/>
      <c r="T199" s="258"/>
      <c r="U199" s="258"/>
      <c r="V199" s="258"/>
      <c r="W199" s="258"/>
      <c r="X199" s="258"/>
      <c r="Y199" s="258"/>
      <c r="Z199" s="155"/>
    </row>
    <row r="200" spans="1:26" ht="20.100000000000001" customHeight="1" x14ac:dyDescent="0.15">
      <c r="A200" s="134"/>
      <c r="B200" s="134"/>
      <c r="C200" s="156"/>
      <c r="D200" s="157">
        <v>2</v>
      </c>
      <c r="E200" s="130" t="s">
        <v>97</v>
      </c>
      <c r="I200" s="87"/>
      <c r="J200" s="88"/>
      <c r="K200" s="88"/>
      <c r="L200" s="88"/>
      <c r="M200" s="88"/>
      <c r="N200" s="257" t="s">
        <v>13</v>
      </c>
      <c r="O200" s="87"/>
      <c r="P200" s="88"/>
      <c r="Q200" s="88"/>
      <c r="R200" s="154" t="s">
        <v>14</v>
      </c>
      <c r="S200" s="154"/>
      <c r="T200" s="154"/>
      <c r="U200" s="154"/>
      <c r="V200" s="154"/>
      <c r="W200" s="154"/>
      <c r="X200" s="154"/>
      <c r="Y200" s="154"/>
      <c r="Z200" s="155"/>
    </row>
    <row r="201" spans="1:26" ht="30" customHeight="1" x14ac:dyDescent="0.15">
      <c r="A201" s="134"/>
      <c r="B201" s="134"/>
      <c r="C201" s="156"/>
      <c r="D201" s="157"/>
      <c r="E201" s="154"/>
      <c r="F201" s="154"/>
      <c r="G201" s="154"/>
      <c r="H201" s="154"/>
      <c r="I201" s="158"/>
      <c r="J201" s="159" t="str">
        <f>日付例&amp; "　年月日を入力してください。"</f>
        <v>例)2025/4/1、R7/4/1　年月日を入力してください。</v>
      </c>
      <c r="K201" s="258"/>
      <c r="L201" s="259"/>
      <c r="M201" s="258"/>
      <c r="N201" s="258"/>
      <c r="O201" s="258"/>
      <c r="P201" s="258"/>
      <c r="Q201" s="259"/>
      <c r="R201" s="258"/>
      <c r="S201" s="258"/>
      <c r="T201" s="258"/>
      <c r="U201" s="259"/>
      <c r="V201" s="259"/>
      <c r="W201" s="259"/>
      <c r="X201" s="259"/>
      <c r="Y201" s="258"/>
      <c r="Z201" s="155"/>
    </row>
    <row r="202" spans="1:26" ht="20.100000000000001" customHeight="1" x14ac:dyDescent="0.15">
      <c r="A202" s="134"/>
      <c r="B202" s="134"/>
      <c r="C202" s="150"/>
      <c r="D202" s="157">
        <v>3</v>
      </c>
      <c r="E202" s="130" t="s">
        <v>107</v>
      </c>
      <c r="I202" s="200"/>
      <c r="J202" s="200"/>
      <c r="K202" s="200"/>
      <c r="L202" s="200"/>
      <c r="M202" s="200"/>
      <c r="N202" s="200"/>
      <c r="O202" s="200"/>
      <c r="P202" s="200"/>
      <c r="Q202" s="200"/>
      <c r="R202" s="200"/>
      <c r="S202" s="200"/>
      <c r="T202" s="200"/>
      <c r="U202" s="200"/>
      <c r="V202" s="200"/>
      <c r="W202" s="200"/>
      <c r="X202" s="200"/>
      <c r="Y202" s="200"/>
      <c r="Z202" s="155"/>
    </row>
    <row r="203" spans="1:26" ht="30" customHeight="1" x14ac:dyDescent="0.15">
      <c r="A203" s="134"/>
      <c r="B203" s="134"/>
      <c r="C203" s="156"/>
      <c r="E203" s="260" t="s">
        <v>60</v>
      </c>
      <c r="F203" s="261"/>
      <c r="G203" s="261"/>
      <c r="H203" s="261"/>
      <c r="I203" s="261"/>
      <c r="J203" s="261"/>
      <c r="K203" s="262"/>
      <c r="L203" s="263" t="s">
        <v>96</v>
      </c>
      <c r="M203" s="264"/>
      <c r="N203" s="264"/>
      <c r="O203" s="264"/>
      <c r="P203" s="265"/>
      <c r="Q203" s="266" t="s">
        <v>98</v>
      </c>
      <c r="R203" s="267"/>
      <c r="S203" s="267"/>
      <c r="T203" s="268"/>
      <c r="U203" s="266" t="s">
        <v>111</v>
      </c>
      <c r="V203" s="267"/>
      <c r="W203" s="267"/>
      <c r="X203" s="267"/>
      <c r="Y203" s="269"/>
      <c r="Z203" s="155"/>
    </row>
    <row r="204" spans="1:26" ht="20.100000000000001" customHeight="1" x14ac:dyDescent="0.15">
      <c r="A204" s="134"/>
      <c r="B204" s="134"/>
      <c r="C204" s="156"/>
      <c r="E204" s="270" t="s">
        <v>108</v>
      </c>
      <c r="F204" s="271"/>
      <c r="G204" s="271"/>
      <c r="H204" s="271"/>
      <c r="I204" s="271"/>
      <c r="J204" s="271"/>
      <c r="K204" s="272"/>
      <c r="L204" s="63"/>
      <c r="M204" s="64"/>
      <c r="N204" s="64"/>
      <c r="O204" s="64"/>
      <c r="P204" s="65"/>
      <c r="Q204" s="66"/>
      <c r="R204" s="64"/>
      <c r="S204" s="64"/>
      <c r="T204" s="65"/>
      <c r="U204" s="66"/>
      <c r="V204" s="64"/>
      <c r="W204" s="64"/>
      <c r="X204" s="64"/>
      <c r="Y204" s="67"/>
      <c r="Z204" s="155"/>
    </row>
    <row r="205" spans="1:26" ht="20.100000000000001" customHeight="1" x14ac:dyDescent="0.15">
      <c r="A205" s="134"/>
      <c r="B205" s="134"/>
      <c r="C205" s="156"/>
      <c r="E205" s="273" t="s">
        <v>183</v>
      </c>
      <c r="F205" s="274"/>
      <c r="G205" s="274"/>
      <c r="H205" s="274"/>
      <c r="I205" s="274"/>
      <c r="J205" s="274"/>
      <c r="K205" s="275"/>
      <c r="L205" s="60"/>
      <c r="M205" s="61"/>
      <c r="N205" s="61"/>
      <c r="O205" s="61"/>
      <c r="P205" s="123"/>
      <c r="Q205" s="124"/>
      <c r="R205" s="61"/>
      <c r="S205" s="61"/>
      <c r="T205" s="123"/>
      <c r="U205" s="124"/>
      <c r="V205" s="61"/>
      <c r="W205" s="61"/>
      <c r="X205" s="61"/>
      <c r="Y205" s="62"/>
      <c r="Z205" s="155"/>
    </row>
    <row r="206" spans="1:26" ht="20.100000000000001" customHeight="1" x14ac:dyDescent="0.15">
      <c r="A206" s="134"/>
      <c r="B206" s="134"/>
      <c r="C206" s="156"/>
      <c r="E206" s="276" t="s">
        <v>109</v>
      </c>
      <c r="F206" s="277"/>
      <c r="G206" s="277"/>
      <c r="H206" s="277"/>
      <c r="I206" s="277"/>
      <c r="J206" s="277"/>
      <c r="K206" s="278"/>
      <c r="L206" s="68"/>
      <c r="M206" s="69"/>
      <c r="N206" s="69"/>
      <c r="O206" s="69"/>
      <c r="P206" s="70"/>
      <c r="Q206" s="71"/>
      <c r="R206" s="69"/>
      <c r="S206" s="69"/>
      <c r="T206" s="70"/>
      <c r="U206" s="71"/>
      <c r="V206" s="69"/>
      <c r="W206" s="69"/>
      <c r="X206" s="69"/>
      <c r="Y206" s="72"/>
      <c r="Z206" s="155"/>
    </row>
    <row r="207" spans="1:26" ht="20.100000000000001" customHeight="1" x14ac:dyDescent="0.15">
      <c r="A207" s="134"/>
      <c r="B207" s="134"/>
      <c r="C207" s="166"/>
      <c r="D207" s="279"/>
      <c r="E207" s="168"/>
      <c r="F207" s="168"/>
      <c r="G207" s="168"/>
      <c r="H207" s="168"/>
      <c r="I207" s="168"/>
      <c r="J207" s="168"/>
      <c r="K207" s="168"/>
      <c r="L207" s="168"/>
      <c r="M207" s="168"/>
      <c r="N207" s="168"/>
      <c r="O207" s="168"/>
      <c r="P207" s="168"/>
      <c r="Q207" s="168"/>
      <c r="R207" s="168"/>
      <c r="S207" s="168"/>
      <c r="T207" s="168"/>
      <c r="U207" s="168"/>
      <c r="V207" s="168"/>
      <c r="W207" s="168"/>
      <c r="X207" s="168"/>
      <c r="Y207" s="168"/>
      <c r="Z207" s="169"/>
    </row>
    <row r="208" spans="1:26" ht="20.100000000000001" customHeight="1" x14ac:dyDescent="0.15">
      <c r="A208" s="134"/>
      <c r="B208" s="134"/>
      <c r="C208" s="154"/>
      <c r="D208" s="154"/>
      <c r="E208" s="154"/>
      <c r="F208" s="154"/>
      <c r="G208" s="154"/>
      <c r="H208" s="154"/>
      <c r="I208" s="154"/>
      <c r="J208" s="164"/>
      <c r="K208" s="164"/>
      <c r="L208" s="164"/>
      <c r="M208" s="164"/>
      <c r="N208" s="164"/>
      <c r="O208" s="164"/>
      <c r="P208" s="164"/>
      <c r="Q208" s="164"/>
      <c r="R208" s="164"/>
      <c r="S208" s="164"/>
      <c r="T208" s="164"/>
      <c r="U208" s="164"/>
      <c r="V208" s="164"/>
      <c r="W208" s="164"/>
      <c r="X208" s="164"/>
      <c r="Y208" s="164"/>
      <c r="Z208" s="164"/>
    </row>
    <row r="209" spans="1:27" ht="20.100000000000001" customHeight="1" x14ac:dyDescent="0.15">
      <c r="A209" s="134"/>
      <c r="B209" s="134"/>
      <c r="C209" s="154"/>
      <c r="D209" s="154"/>
      <c r="E209" s="154"/>
      <c r="F209" s="154"/>
      <c r="G209" s="154"/>
      <c r="H209" s="154"/>
      <c r="I209" s="154"/>
      <c r="J209" s="164"/>
      <c r="K209" s="164"/>
      <c r="L209" s="164"/>
      <c r="M209" s="164"/>
      <c r="N209" s="164"/>
      <c r="O209" s="164"/>
      <c r="P209" s="164"/>
      <c r="Q209" s="164"/>
      <c r="R209" s="164"/>
      <c r="S209" s="164"/>
      <c r="T209" s="164"/>
      <c r="U209" s="164"/>
      <c r="V209" s="164"/>
      <c r="W209" s="164"/>
      <c r="X209" s="164"/>
      <c r="Y209" s="164"/>
      <c r="Z209" s="164"/>
    </row>
    <row r="210" spans="1:27" ht="20.100000000000001" customHeight="1" x14ac:dyDescent="0.15">
      <c r="A210" s="134"/>
      <c r="B210" s="134"/>
      <c r="C210" s="170" t="s">
        <v>224</v>
      </c>
      <c r="D210" s="171"/>
      <c r="E210" s="171"/>
      <c r="F210" s="171"/>
      <c r="G210" s="171"/>
      <c r="H210" s="172"/>
    </row>
    <row r="211" spans="1:27" ht="20.100000000000001" customHeight="1" x14ac:dyDescent="0.15">
      <c r="A211" s="134"/>
      <c r="B211" s="134"/>
      <c r="C211" s="150"/>
      <c r="D211" s="151"/>
      <c r="E211" s="151"/>
      <c r="F211" s="151"/>
      <c r="G211" s="151"/>
      <c r="H211" s="151"/>
      <c r="I211" s="152"/>
      <c r="J211" s="152"/>
      <c r="K211" s="152"/>
      <c r="L211" s="152"/>
      <c r="M211" s="152"/>
      <c r="N211" s="152"/>
      <c r="O211" s="152"/>
      <c r="P211" s="152"/>
      <c r="Q211" s="152"/>
      <c r="R211" s="152"/>
      <c r="S211" s="152"/>
      <c r="T211" s="152"/>
      <c r="U211" s="152"/>
      <c r="V211" s="152"/>
      <c r="W211" s="152"/>
      <c r="X211" s="152"/>
      <c r="Y211" s="152"/>
      <c r="Z211" s="153"/>
    </row>
    <row r="212" spans="1:27" ht="20.100000000000001" customHeight="1" x14ac:dyDescent="0.15">
      <c r="A212" s="146"/>
      <c r="B212" s="134"/>
      <c r="C212" s="253"/>
      <c r="D212" s="256" t="s">
        <v>225</v>
      </c>
      <c r="E212" s="254"/>
      <c r="F212" s="254"/>
      <c r="G212" s="254"/>
      <c r="H212" s="254"/>
      <c r="I212" s="186"/>
      <c r="Z212" s="165"/>
    </row>
    <row r="213" spans="1:27" ht="20.100000000000001" customHeight="1" x14ac:dyDescent="0.15">
      <c r="A213" s="134"/>
      <c r="B213" s="134"/>
      <c r="C213" s="162"/>
      <c r="D213" s="280" t="s">
        <v>226</v>
      </c>
      <c r="E213" s="281"/>
      <c r="F213" s="281"/>
      <c r="G213" s="281"/>
      <c r="H213" s="281"/>
      <c r="I213" s="281"/>
      <c r="J213" s="281"/>
      <c r="K213" s="281"/>
      <c r="L213" s="281"/>
      <c r="M213" s="282"/>
      <c r="N213" s="283" t="s">
        <v>245</v>
      </c>
      <c r="O213" s="284"/>
      <c r="Z213" s="285"/>
      <c r="AA213" s="154"/>
    </row>
    <row r="214" spans="1:27" ht="20.100000000000001" customHeight="1" x14ac:dyDescent="0.15">
      <c r="A214" s="134"/>
      <c r="B214" s="134"/>
      <c r="C214" s="162"/>
      <c r="D214" s="286" t="s">
        <v>244</v>
      </c>
      <c r="E214" s="287" t="s">
        <v>237</v>
      </c>
      <c r="F214" s="287"/>
      <c r="G214" s="287"/>
      <c r="H214" s="287"/>
      <c r="I214" s="287"/>
      <c r="J214" s="287"/>
      <c r="K214" s="287"/>
      <c r="L214" s="287"/>
      <c r="M214" s="288"/>
      <c r="N214" s="470"/>
      <c r="O214" s="32"/>
      <c r="Z214" s="285"/>
      <c r="AA214" s="154"/>
    </row>
    <row r="215" spans="1:27" ht="20.100000000000001" customHeight="1" x14ac:dyDescent="0.15">
      <c r="A215" s="134"/>
      <c r="B215" s="134"/>
      <c r="C215" s="162"/>
      <c r="D215" s="289" t="s">
        <v>227</v>
      </c>
      <c r="E215" s="290" t="s">
        <v>239</v>
      </c>
      <c r="F215" s="290"/>
      <c r="G215" s="290"/>
      <c r="H215" s="290"/>
      <c r="I215" s="290"/>
      <c r="J215" s="290"/>
      <c r="K215" s="290"/>
      <c r="L215" s="290"/>
      <c r="M215" s="291"/>
      <c r="N215" s="471"/>
      <c r="O215" s="33"/>
      <c r="Z215" s="285"/>
      <c r="AA215" s="154"/>
    </row>
    <row r="216" spans="1:27" ht="20.100000000000001" customHeight="1" x14ac:dyDescent="0.15">
      <c r="A216" s="134"/>
      <c r="B216" s="134"/>
      <c r="C216" s="162"/>
      <c r="D216" s="289" t="s">
        <v>228</v>
      </c>
      <c r="E216" s="290" t="s">
        <v>241</v>
      </c>
      <c r="F216" s="290"/>
      <c r="G216" s="290"/>
      <c r="H216" s="290"/>
      <c r="I216" s="290"/>
      <c r="J216" s="290"/>
      <c r="K216" s="290"/>
      <c r="L216" s="290"/>
      <c r="M216" s="291"/>
      <c r="N216" s="471"/>
      <c r="O216" s="33"/>
      <c r="Z216" s="285"/>
      <c r="AA216" s="154"/>
    </row>
    <row r="217" spans="1:27" ht="20.100000000000001" customHeight="1" x14ac:dyDescent="0.15">
      <c r="A217" s="134"/>
      <c r="B217" s="134"/>
      <c r="C217" s="162"/>
      <c r="D217" s="289" t="s">
        <v>229</v>
      </c>
      <c r="E217" s="290" t="s">
        <v>235</v>
      </c>
      <c r="F217" s="290"/>
      <c r="G217" s="290"/>
      <c r="H217" s="290"/>
      <c r="I217" s="290"/>
      <c r="J217" s="290"/>
      <c r="K217" s="290"/>
      <c r="L217" s="290"/>
      <c r="M217" s="291"/>
      <c r="N217" s="471"/>
      <c r="O217" s="33"/>
      <c r="Z217" s="285"/>
      <c r="AA217" s="154"/>
    </row>
    <row r="218" spans="1:27" ht="20.100000000000001" customHeight="1" x14ac:dyDescent="0.15">
      <c r="A218" s="134"/>
      <c r="B218" s="134"/>
      <c r="C218" s="162"/>
      <c r="D218" s="289" t="s">
        <v>230</v>
      </c>
      <c r="E218" s="290" t="s">
        <v>236</v>
      </c>
      <c r="F218" s="290"/>
      <c r="G218" s="290"/>
      <c r="H218" s="290"/>
      <c r="I218" s="290"/>
      <c r="J218" s="290"/>
      <c r="K218" s="290"/>
      <c r="L218" s="290"/>
      <c r="M218" s="291"/>
      <c r="N218" s="471"/>
      <c r="O218" s="33"/>
      <c r="Z218" s="285"/>
      <c r="AA218" s="154"/>
    </row>
    <row r="219" spans="1:27" ht="20.100000000000001" customHeight="1" x14ac:dyDescent="0.15">
      <c r="A219" s="134"/>
      <c r="B219" s="134"/>
      <c r="C219" s="162"/>
      <c r="D219" s="289" t="s">
        <v>231</v>
      </c>
      <c r="E219" s="290" t="s">
        <v>238</v>
      </c>
      <c r="F219" s="290"/>
      <c r="G219" s="290"/>
      <c r="H219" s="290"/>
      <c r="I219" s="290"/>
      <c r="J219" s="290"/>
      <c r="K219" s="290"/>
      <c r="L219" s="290"/>
      <c r="M219" s="291"/>
      <c r="N219" s="471"/>
      <c r="O219" s="33"/>
      <c r="Z219" s="285"/>
      <c r="AA219" s="154"/>
    </row>
    <row r="220" spans="1:27" ht="20.100000000000001" customHeight="1" x14ac:dyDescent="0.15">
      <c r="A220" s="134"/>
      <c r="B220" s="134"/>
      <c r="C220" s="162"/>
      <c r="D220" s="289" t="s">
        <v>232</v>
      </c>
      <c r="E220" s="290" t="s">
        <v>240</v>
      </c>
      <c r="F220" s="290"/>
      <c r="G220" s="290"/>
      <c r="H220" s="290"/>
      <c r="I220" s="290"/>
      <c r="J220" s="290"/>
      <c r="K220" s="290"/>
      <c r="L220" s="290"/>
      <c r="M220" s="291"/>
      <c r="N220" s="471"/>
      <c r="O220" s="33"/>
      <c r="Z220" s="285"/>
      <c r="AA220" s="154"/>
    </row>
    <row r="221" spans="1:27" ht="20.100000000000001" customHeight="1" x14ac:dyDescent="0.15">
      <c r="A221" s="134"/>
      <c r="B221" s="134"/>
      <c r="C221" s="162"/>
      <c r="D221" s="289" t="s">
        <v>233</v>
      </c>
      <c r="E221" s="290" t="s">
        <v>242</v>
      </c>
      <c r="F221" s="290"/>
      <c r="G221" s="290"/>
      <c r="H221" s="290"/>
      <c r="I221" s="290"/>
      <c r="J221" s="290"/>
      <c r="K221" s="290"/>
      <c r="L221" s="290"/>
      <c r="M221" s="291"/>
      <c r="N221" s="471"/>
      <c r="O221" s="33"/>
      <c r="Z221" s="285"/>
      <c r="AA221" s="154"/>
    </row>
    <row r="222" spans="1:27" ht="20.100000000000001" customHeight="1" x14ac:dyDescent="0.15">
      <c r="A222" s="134"/>
      <c r="B222" s="134"/>
      <c r="C222" s="162"/>
      <c r="D222" s="292" t="s">
        <v>234</v>
      </c>
      <c r="E222" s="293" t="s">
        <v>243</v>
      </c>
      <c r="F222" s="293"/>
      <c r="G222" s="293"/>
      <c r="H222" s="293"/>
      <c r="I222" s="293"/>
      <c r="J222" s="293"/>
      <c r="K222" s="293"/>
      <c r="L222" s="293"/>
      <c r="M222" s="294"/>
      <c r="N222" s="472"/>
      <c r="O222" s="34"/>
      <c r="Z222" s="285"/>
      <c r="AA222" s="154"/>
    </row>
    <row r="223" spans="1:27" ht="20.100000000000001" customHeight="1" x14ac:dyDescent="0.15">
      <c r="A223" s="134"/>
      <c r="B223" s="134"/>
      <c r="C223" s="162"/>
      <c r="D223" s="154"/>
      <c r="E223" s="154"/>
      <c r="F223" s="154"/>
      <c r="G223" s="154"/>
      <c r="H223" s="154"/>
      <c r="I223" s="154"/>
      <c r="J223" s="295"/>
      <c r="K223" s="295"/>
      <c r="L223" s="295"/>
      <c r="M223" s="295"/>
      <c r="Z223" s="285"/>
      <c r="AA223" s="154"/>
    </row>
    <row r="224" spans="1:27" ht="20.100000000000001" customHeight="1" x14ac:dyDescent="0.15">
      <c r="A224" s="134"/>
      <c r="B224" s="134"/>
      <c r="C224" s="166"/>
      <c r="D224" s="167"/>
      <c r="E224" s="167"/>
      <c r="F224" s="167"/>
      <c r="G224" s="167"/>
      <c r="H224" s="167"/>
      <c r="I224" s="167"/>
      <c r="J224" s="296"/>
      <c r="K224" s="296"/>
      <c r="L224" s="296"/>
      <c r="M224" s="296"/>
      <c r="N224" s="296"/>
      <c r="O224" s="296"/>
      <c r="P224" s="296"/>
      <c r="Q224" s="296"/>
      <c r="R224" s="296"/>
      <c r="S224" s="296"/>
      <c r="T224" s="296"/>
      <c r="U224" s="296"/>
      <c r="V224" s="296"/>
      <c r="W224" s="296"/>
      <c r="X224" s="296"/>
      <c r="Y224" s="296"/>
      <c r="Z224" s="297"/>
      <c r="AA224" s="154"/>
    </row>
    <row r="225" spans="1:26" ht="20.100000000000001" customHeight="1" x14ac:dyDescent="0.15">
      <c r="A225" s="134"/>
      <c r="B225" s="134"/>
      <c r="C225" s="154"/>
      <c r="D225" s="154"/>
      <c r="E225" s="154"/>
      <c r="F225" s="154"/>
      <c r="G225" s="154"/>
      <c r="H225" s="154"/>
      <c r="I225" s="154"/>
      <c r="J225" s="164"/>
      <c r="K225" s="164"/>
      <c r="L225" s="164"/>
      <c r="M225" s="164"/>
      <c r="N225" s="164"/>
      <c r="O225" s="164"/>
      <c r="P225" s="164"/>
      <c r="Q225" s="164"/>
      <c r="R225" s="164"/>
      <c r="S225" s="164"/>
      <c r="T225" s="164"/>
      <c r="U225" s="164"/>
      <c r="V225" s="164"/>
      <c r="W225" s="164"/>
      <c r="X225" s="164"/>
      <c r="Y225" s="164"/>
      <c r="Z225" s="164"/>
    </row>
    <row r="226" spans="1:26" ht="20.100000000000001" customHeight="1" x14ac:dyDescent="0.15">
      <c r="A226" s="134"/>
      <c r="B226" s="134"/>
      <c r="C226" s="154"/>
      <c r="D226" s="154"/>
      <c r="E226" s="154"/>
      <c r="F226" s="154"/>
      <c r="G226" s="154"/>
      <c r="H226" s="154"/>
      <c r="I226" s="154"/>
      <c r="J226" s="164"/>
      <c r="K226" s="164"/>
      <c r="M226" s="164"/>
      <c r="N226" s="164"/>
      <c r="O226" s="164"/>
      <c r="P226" s="164"/>
      <c r="Q226" s="164"/>
      <c r="R226" s="164"/>
      <c r="S226" s="164"/>
      <c r="T226" s="164"/>
      <c r="U226" s="164"/>
      <c r="V226" s="164"/>
      <c r="W226" s="164"/>
      <c r="X226" s="164"/>
      <c r="Y226" s="164"/>
      <c r="Z226" s="164"/>
    </row>
    <row r="227" spans="1:26" ht="20.100000000000001" customHeight="1" x14ac:dyDescent="0.15">
      <c r="A227" s="146"/>
      <c r="B227" s="134"/>
      <c r="C227" s="170" t="s">
        <v>246</v>
      </c>
      <c r="D227" s="171"/>
      <c r="E227" s="171"/>
      <c r="F227" s="171"/>
      <c r="G227" s="171"/>
      <c r="H227" s="172"/>
      <c r="I227" s="298"/>
    </row>
    <row r="228" spans="1:26" ht="20.100000000000001" customHeight="1" x14ac:dyDescent="0.15">
      <c r="A228" s="146"/>
      <c r="B228" s="134"/>
      <c r="C228" s="150"/>
      <c r="D228" s="151"/>
      <c r="E228" s="151"/>
      <c r="F228" s="151"/>
      <c r="G228" s="151"/>
      <c r="H228" s="151"/>
      <c r="I228" s="151"/>
      <c r="J228" s="152"/>
      <c r="K228" s="152"/>
      <c r="L228" s="152"/>
      <c r="M228" s="152"/>
      <c r="N228" s="152"/>
      <c r="O228" s="152"/>
      <c r="P228" s="152"/>
      <c r="Q228" s="152"/>
      <c r="R228" s="152"/>
      <c r="S228" s="152"/>
      <c r="T228" s="152"/>
      <c r="U228" s="152"/>
      <c r="V228" s="152"/>
      <c r="W228" s="152"/>
      <c r="X228" s="152"/>
      <c r="Y228" s="152"/>
      <c r="Z228" s="153"/>
    </row>
    <row r="229" spans="1:26" ht="20.100000000000001" hidden="1" customHeight="1" x14ac:dyDescent="0.15">
      <c r="A229" s="146"/>
      <c r="B229" s="134"/>
      <c r="C229" s="150"/>
      <c r="D229" s="299"/>
      <c r="E229" s="299"/>
      <c r="F229" s="299"/>
      <c r="G229" s="299"/>
      <c r="H229" s="299"/>
      <c r="I229" s="299"/>
      <c r="J229" s="299"/>
      <c r="K229" s="299"/>
      <c r="L229" s="299"/>
      <c r="M229" s="299"/>
      <c r="N229" s="299"/>
      <c r="O229" s="299"/>
      <c r="P229" s="299"/>
      <c r="Q229" s="299"/>
      <c r="R229" s="299"/>
      <c r="S229" s="299"/>
      <c r="T229" s="299"/>
      <c r="U229" s="299"/>
      <c r="V229" s="299"/>
      <c r="W229" s="299"/>
      <c r="X229" s="299"/>
      <c r="Y229" s="299"/>
      <c r="Z229" s="155"/>
    </row>
    <row r="230" spans="1:26" ht="20.100000000000001" customHeight="1" x14ac:dyDescent="0.15">
      <c r="A230" s="146"/>
      <c r="B230" s="134"/>
      <c r="C230" s="150"/>
      <c r="D230" s="300" t="s">
        <v>112</v>
      </c>
      <c r="E230" s="173"/>
      <c r="F230" s="173"/>
      <c r="G230" s="173"/>
      <c r="H230" s="173"/>
      <c r="I230" s="173"/>
      <c r="J230" s="173"/>
      <c r="K230" s="173"/>
      <c r="L230" s="173"/>
      <c r="M230" s="173"/>
      <c r="N230" s="173"/>
      <c r="O230" s="173"/>
      <c r="P230" s="173"/>
      <c r="Q230" s="173"/>
      <c r="R230" s="173"/>
      <c r="S230" s="173"/>
      <c r="T230" s="173"/>
      <c r="U230" s="173"/>
      <c r="V230" s="173"/>
      <c r="W230" s="173"/>
      <c r="X230" s="173"/>
      <c r="Y230" s="173"/>
      <c r="Z230" s="155"/>
    </row>
    <row r="231" spans="1:26" ht="20.100000000000001" customHeight="1" x14ac:dyDescent="0.15">
      <c r="A231" s="146"/>
      <c r="B231" s="134"/>
      <c r="C231" s="150"/>
      <c r="D231" s="301" t="s">
        <v>256</v>
      </c>
      <c r="E231" s="301"/>
      <c r="F231" s="301"/>
      <c r="G231" s="301"/>
      <c r="H231" s="301"/>
      <c r="I231" s="301"/>
      <c r="J231" s="301"/>
      <c r="K231" s="301"/>
      <c r="L231" s="301"/>
      <c r="M231" s="301"/>
      <c r="N231" s="301"/>
      <c r="O231" s="301"/>
      <c r="P231" s="301"/>
      <c r="Q231" s="301"/>
      <c r="R231" s="301"/>
      <c r="S231" s="301"/>
      <c r="T231" s="301"/>
      <c r="U231" s="301"/>
      <c r="V231" s="301"/>
      <c r="W231" s="301"/>
      <c r="X231" s="301"/>
      <c r="Y231" s="301"/>
      <c r="Z231" s="155"/>
    </row>
    <row r="232" spans="1:26" ht="30" customHeight="1" x14ac:dyDescent="0.15">
      <c r="A232" s="146">
        <f>IF(COUNTIF($N233:$N260,"○")+COUNTIF($L265:$L329,"○")&lt;1,1001,0)</f>
        <v>1001</v>
      </c>
      <c r="B232" s="473"/>
      <c r="C232" s="150"/>
      <c r="D232" s="302" t="s">
        <v>61</v>
      </c>
      <c r="E232" s="303" t="s">
        <v>254</v>
      </c>
      <c r="F232" s="304" t="s">
        <v>105</v>
      </c>
      <c r="G232" s="305"/>
      <c r="H232" s="305"/>
      <c r="I232" s="305"/>
      <c r="J232" s="305"/>
      <c r="K232" s="305"/>
      <c r="L232" s="305"/>
      <c r="M232" s="306"/>
      <c r="N232" s="307" t="s">
        <v>194</v>
      </c>
      <c r="O232" s="308" t="s">
        <v>195</v>
      </c>
      <c r="P232" s="309"/>
      <c r="Q232" s="310" t="s">
        <v>196</v>
      </c>
      <c r="R232" s="311"/>
      <c r="S232" s="311"/>
      <c r="T232" s="311"/>
      <c r="U232" s="311"/>
      <c r="V232" s="311"/>
      <c r="W232" s="311"/>
      <c r="X232" s="311"/>
      <c r="Y232" s="312"/>
      <c r="Z232" s="155"/>
    </row>
    <row r="233" spans="1:26" ht="20.100000000000001" customHeight="1" x14ac:dyDescent="0.15">
      <c r="A233" s="146"/>
      <c r="B233" s="134"/>
      <c r="C233" s="162"/>
      <c r="D233" s="313" t="s">
        <v>265</v>
      </c>
      <c r="E233" s="314">
        <v>101</v>
      </c>
      <c r="F233" s="315" t="s">
        <v>197</v>
      </c>
      <c r="G233" s="316"/>
      <c r="H233" s="316"/>
      <c r="I233" s="316"/>
      <c r="J233" s="316"/>
      <c r="K233" s="316"/>
      <c r="L233" s="316"/>
      <c r="M233" s="317"/>
      <c r="N233" s="6"/>
      <c r="O233" s="37"/>
      <c r="P233" s="38"/>
      <c r="Q233" s="37"/>
      <c r="R233" s="47"/>
      <c r="S233" s="47"/>
      <c r="T233" s="47"/>
      <c r="U233" s="47"/>
      <c r="V233" s="47"/>
      <c r="W233" s="47"/>
      <c r="X233" s="47"/>
      <c r="Y233" s="48"/>
      <c r="Z233" s="155"/>
    </row>
    <row r="234" spans="1:26" ht="20.100000000000001" customHeight="1" x14ac:dyDescent="0.15">
      <c r="B234" s="165"/>
      <c r="D234" s="319"/>
      <c r="E234" s="320">
        <v>102</v>
      </c>
      <c r="F234" s="321" t="s">
        <v>198</v>
      </c>
      <c r="G234" s="322"/>
      <c r="H234" s="322"/>
      <c r="I234" s="322"/>
      <c r="J234" s="322"/>
      <c r="K234" s="322"/>
      <c r="L234" s="322"/>
      <c r="M234" s="323"/>
      <c r="N234" s="7"/>
      <c r="O234" s="39"/>
      <c r="P234" s="40"/>
      <c r="Q234" s="39"/>
      <c r="R234" s="49"/>
      <c r="S234" s="49"/>
      <c r="T234" s="49"/>
      <c r="U234" s="49"/>
      <c r="V234" s="49"/>
      <c r="W234" s="49"/>
      <c r="X234" s="49"/>
      <c r="Y234" s="50"/>
      <c r="Z234" s="165"/>
    </row>
    <row r="235" spans="1:26" ht="20.100000000000001" customHeight="1" x14ac:dyDescent="0.15">
      <c r="B235" s="165"/>
      <c r="D235" s="319"/>
      <c r="E235" s="320">
        <v>103</v>
      </c>
      <c r="F235" s="321" t="s">
        <v>199</v>
      </c>
      <c r="G235" s="322"/>
      <c r="H235" s="322"/>
      <c r="I235" s="322"/>
      <c r="J235" s="322"/>
      <c r="K235" s="322"/>
      <c r="L235" s="322"/>
      <c r="M235" s="323"/>
      <c r="N235" s="7"/>
      <c r="O235" s="39"/>
      <c r="P235" s="40"/>
      <c r="Q235" s="39"/>
      <c r="R235" s="49"/>
      <c r="S235" s="49"/>
      <c r="T235" s="49"/>
      <c r="U235" s="49"/>
      <c r="V235" s="49"/>
      <c r="W235" s="49"/>
      <c r="X235" s="49"/>
      <c r="Y235" s="50"/>
      <c r="Z235" s="165"/>
    </row>
    <row r="236" spans="1:26" ht="20.100000000000001" customHeight="1" x14ac:dyDescent="0.15">
      <c r="B236" s="165"/>
      <c r="D236" s="319"/>
      <c r="E236" s="320">
        <v>104</v>
      </c>
      <c r="F236" s="321" t="s">
        <v>200</v>
      </c>
      <c r="G236" s="322"/>
      <c r="H236" s="322"/>
      <c r="I236" s="322"/>
      <c r="J236" s="322"/>
      <c r="K236" s="322"/>
      <c r="L236" s="322"/>
      <c r="M236" s="323"/>
      <c r="N236" s="7"/>
      <c r="O236" s="39"/>
      <c r="P236" s="40"/>
      <c r="Q236" s="39"/>
      <c r="R236" s="45"/>
      <c r="S236" s="45"/>
      <c r="T236" s="45"/>
      <c r="U236" s="45"/>
      <c r="V236" s="45"/>
      <c r="W236" s="45"/>
      <c r="X236" s="45"/>
      <c r="Y236" s="46"/>
      <c r="Z236" s="165"/>
    </row>
    <row r="237" spans="1:26" ht="20.100000000000001" customHeight="1" x14ac:dyDescent="0.15">
      <c r="B237" s="165"/>
      <c r="D237" s="319"/>
      <c r="E237" s="320">
        <v>105</v>
      </c>
      <c r="F237" s="321" t="s">
        <v>201</v>
      </c>
      <c r="G237" s="322"/>
      <c r="H237" s="322"/>
      <c r="I237" s="322"/>
      <c r="J237" s="322"/>
      <c r="K237" s="322"/>
      <c r="L237" s="322"/>
      <c r="M237" s="323"/>
      <c r="N237" s="7"/>
      <c r="O237" s="39"/>
      <c r="P237" s="40"/>
      <c r="Q237" s="39"/>
      <c r="R237" s="45"/>
      <c r="S237" s="45"/>
      <c r="T237" s="45"/>
      <c r="U237" s="45"/>
      <c r="V237" s="45"/>
      <c r="W237" s="45"/>
      <c r="X237" s="45"/>
      <c r="Y237" s="46"/>
      <c r="Z237" s="165"/>
    </row>
    <row r="238" spans="1:26" ht="20.100000000000001" customHeight="1" x14ac:dyDescent="0.15">
      <c r="B238" s="165"/>
      <c r="D238" s="319"/>
      <c r="E238" s="320">
        <v>106</v>
      </c>
      <c r="F238" s="321" t="s">
        <v>202</v>
      </c>
      <c r="G238" s="322"/>
      <c r="H238" s="322"/>
      <c r="I238" s="322"/>
      <c r="J238" s="322"/>
      <c r="K238" s="322"/>
      <c r="L238" s="322"/>
      <c r="M238" s="323"/>
      <c r="N238" s="7"/>
      <c r="O238" s="39"/>
      <c r="P238" s="40"/>
      <c r="Q238" s="39"/>
      <c r="R238" s="45"/>
      <c r="S238" s="45"/>
      <c r="T238" s="45"/>
      <c r="U238" s="45"/>
      <c r="V238" s="45"/>
      <c r="W238" s="45"/>
      <c r="X238" s="45"/>
      <c r="Y238" s="46"/>
      <c r="Z238" s="165"/>
    </row>
    <row r="239" spans="1:26" ht="20.100000000000001" customHeight="1" x14ac:dyDescent="0.15">
      <c r="B239" s="165"/>
      <c r="D239" s="319"/>
      <c r="E239" s="320">
        <v>107</v>
      </c>
      <c r="F239" s="321" t="s">
        <v>203</v>
      </c>
      <c r="G239" s="322"/>
      <c r="H239" s="322"/>
      <c r="I239" s="322"/>
      <c r="J239" s="322"/>
      <c r="K239" s="322"/>
      <c r="L239" s="322"/>
      <c r="M239" s="323"/>
      <c r="N239" s="7"/>
      <c r="O239" s="39"/>
      <c r="P239" s="40"/>
      <c r="Q239" s="39"/>
      <c r="R239" s="45"/>
      <c r="S239" s="45"/>
      <c r="T239" s="45"/>
      <c r="U239" s="45"/>
      <c r="V239" s="45"/>
      <c r="W239" s="45"/>
      <c r="X239" s="45"/>
      <c r="Y239" s="46"/>
      <c r="Z239" s="165"/>
    </row>
    <row r="240" spans="1:26" ht="20.100000000000001" customHeight="1" x14ac:dyDescent="0.15">
      <c r="B240" s="165"/>
      <c r="D240" s="319"/>
      <c r="E240" s="320">
        <v>108</v>
      </c>
      <c r="F240" s="321" t="s">
        <v>204</v>
      </c>
      <c r="G240" s="322"/>
      <c r="H240" s="322"/>
      <c r="I240" s="322"/>
      <c r="J240" s="322"/>
      <c r="K240" s="322"/>
      <c r="L240" s="322"/>
      <c r="M240" s="323"/>
      <c r="N240" s="7"/>
      <c r="O240" s="39"/>
      <c r="P240" s="40"/>
      <c r="Q240" s="39"/>
      <c r="R240" s="45"/>
      <c r="S240" s="45"/>
      <c r="T240" s="45"/>
      <c r="U240" s="45"/>
      <c r="V240" s="45"/>
      <c r="W240" s="45"/>
      <c r="X240" s="45"/>
      <c r="Y240" s="46"/>
      <c r="Z240" s="165"/>
    </row>
    <row r="241" spans="2:26" ht="20.100000000000001" customHeight="1" x14ac:dyDescent="0.15">
      <c r="B241" s="165"/>
      <c r="D241" s="319"/>
      <c r="E241" s="320">
        <v>109</v>
      </c>
      <c r="F241" s="321" t="s">
        <v>205</v>
      </c>
      <c r="G241" s="322"/>
      <c r="H241" s="322"/>
      <c r="I241" s="322"/>
      <c r="J241" s="322"/>
      <c r="K241" s="322"/>
      <c r="L241" s="322"/>
      <c r="M241" s="323"/>
      <c r="N241" s="7"/>
      <c r="O241" s="39"/>
      <c r="P241" s="40"/>
      <c r="Q241" s="39"/>
      <c r="R241" s="45"/>
      <c r="S241" s="45"/>
      <c r="T241" s="45"/>
      <c r="U241" s="45"/>
      <c r="V241" s="45"/>
      <c r="W241" s="45"/>
      <c r="X241" s="45"/>
      <c r="Y241" s="46"/>
      <c r="Z241" s="165"/>
    </row>
    <row r="242" spans="2:26" ht="20.100000000000001" customHeight="1" x14ac:dyDescent="0.15">
      <c r="B242" s="165"/>
      <c r="D242" s="319"/>
      <c r="E242" s="320">
        <v>110</v>
      </c>
      <c r="F242" s="321" t="s">
        <v>206</v>
      </c>
      <c r="G242" s="322"/>
      <c r="H242" s="322"/>
      <c r="I242" s="322"/>
      <c r="J242" s="322"/>
      <c r="K242" s="322"/>
      <c r="L242" s="322"/>
      <c r="M242" s="323"/>
      <c r="N242" s="7"/>
      <c r="O242" s="39"/>
      <c r="P242" s="40"/>
      <c r="Q242" s="39"/>
      <c r="R242" s="45"/>
      <c r="S242" s="45"/>
      <c r="T242" s="45"/>
      <c r="U242" s="45"/>
      <c r="V242" s="45"/>
      <c r="W242" s="45"/>
      <c r="X242" s="45"/>
      <c r="Y242" s="46"/>
      <c r="Z242" s="165"/>
    </row>
    <row r="243" spans="2:26" ht="20.100000000000001" customHeight="1" x14ac:dyDescent="0.15">
      <c r="B243" s="165"/>
      <c r="D243" s="319"/>
      <c r="E243" s="320">
        <v>111</v>
      </c>
      <c r="F243" s="321" t="s">
        <v>207</v>
      </c>
      <c r="G243" s="322"/>
      <c r="H243" s="322"/>
      <c r="I243" s="322"/>
      <c r="J243" s="322"/>
      <c r="K243" s="322"/>
      <c r="L243" s="322"/>
      <c r="M243" s="323"/>
      <c r="N243" s="7"/>
      <c r="O243" s="39"/>
      <c r="P243" s="40"/>
      <c r="Q243" s="39"/>
      <c r="R243" s="45"/>
      <c r="S243" s="45"/>
      <c r="T243" s="45"/>
      <c r="U243" s="45"/>
      <c r="V243" s="45"/>
      <c r="W243" s="45"/>
      <c r="X243" s="45"/>
      <c r="Y243" s="46"/>
      <c r="Z243" s="165"/>
    </row>
    <row r="244" spans="2:26" ht="20.100000000000001" customHeight="1" x14ac:dyDescent="0.15">
      <c r="B244" s="165"/>
      <c r="D244" s="319"/>
      <c r="E244" s="320">
        <v>112</v>
      </c>
      <c r="F244" s="321" t="s">
        <v>208</v>
      </c>
      <c r="G244" s="322"/>
      <c r="H244" s="322"/>
      <c r="I244" s="322"/>
      <c r="J244" s="322"/>
      <c r="K244" s="322"/>
      <c r="L244" s="322"/>
      <c r="M244" s="323"/>
      <c r="N244" s="7"/>
      <c r="O244" s="39"/>
      <c r="P244" s="40"/>
      <c r="Q244" s="39"/>
      <c r="R244" s="45"/>
      <c r="S244" s="45"/>
      <c r="T244" s="45"/>
      <c r="U244" s="45"/>
      <c r="V244" s="45"/>
      <c r="W244" s="45"/>
      <c r="X244" s="45"/>
      <c r="Y244" s="46"/>
      <c r="Z244" s="165"/>
    </row>
    <row r="245" spans="2:26" ht="20.100000000000001" customHeight="1" x14ac:dyDescent="0.15">
      <c r="B245" s="165"/>
      <c r="D245" s="319"/>
      <c r="E245" s="320">
        <v>113</v>
      </c>
      <c r="F245" s="321" t="s">
        <v>209</v>
      </c>
      <c r="G245" s="322"/>
      <c r="H245" s="322"/>
      <c r="I245" s="322"/>
      <c r="J245" s="322"/>
      <c r="K245" s="322"/>
      <c r="L245" s="322"/>
      <c r="M245" s="323"/>
      <c r="N245" s="7"/>
      <c r="O245" s="39"/>
      <c r="P245" s="40"/>
      <c r="Q245" s="39"/>
      <c r="R245" s="45"/>
      <c r="S245" s="45"/>
      <c r="T245" s="45"/>
      <c r="U245" s="45"/>
      <c r="V245" s="45"/>
      <c r="W245" s="45"/>
      <c r="X245" s="45"/>
      <c r="Y245" s="46"/>
      <c r="Z245" s="165"/>
    </row>
    <row r="246" spans="2:26" ht="20.100000000000001" customHeight="1" x14ac:dyDescent="0.15">
      <c r="B246" s="165"/>
      <c r="D246" s="319"/>
      <c r="E246" s="320">
        <v>114</v>
      </c>
      <c r="F246" s="321" t="s">
        <v>210</v>
      </c>
      <c r="G246" s="322"/>
      <c r="H246" s="322"/>
      <c r="I246" s="322"/>
      <c r="J246" s="322"/>
      <c r="K246" s="322"/>
      <c r="L246" s="322"/>
      <c r="M246" s="323"/>
      <c r="N246" s="7"/>
      <c r="O246" s="39"/>
      <c r="P246" s="40"/>
      <c r="Q246" s="39"/>
      <c r="R246" s="45"/>
      <c r="S246" s="45"/>
      <c r="T246" s="45"/>
      <c r="U246" s="45"/>
      <c r="V246" s="45"/>
      <c r="W246" s="45"/>
      <c r="X246" s="45"/>
      <c r="Y246" s="46"/>
      <c r="Z246" s="165"/>
    </row>
    <row r="247" spans="2:26" ht="20.100000000000001" customHeight="1" x14ac:dyDescent="0.15">
      <c r="B247" s="165"/>
      <c r="D247" s="319"/>
      <c r="E247" s="320">
        <v>115</v>
      </c>
      <c r="F247" s="321" t="s">
        <v>211</v>
      </c>
      <c r="G247" s="322"/>
      <c r="H247" s="322"/>
      <c r="I247" s="322"/>
      <c r="J247" s="322"/>
      <c r="K247" s="322"/>
      <c r="L247" s="322"/>
      <c r="M247" s="323"/>
      <c r="N247" s="7"/>
      <c r="O247" s="39"/>
      <c r="P247" s="40"/>
      <c r="Q247" s="39"/>
      <c r="R247" s="45"/>
      <c r="S247" s="45"/>
      <c r="T247" s="45"/>
      <c r="U247" s="45"/>
      <c r="V247" s="45"/>
      <c r="W247" s="45"/>
      <c r="X247" s="45"/>
      <c r="Y247" s="46"/>
      <c r="Z247" s="165"/>
    </row>
    <row r="248" spans="2:26" ht="20.100000000000001" customHeight="1" x14ac:dyDescent="0.15">
      <c r="B248" s="165"/>
      <c r="D248" s="319"/>
      <c r="E248" s="320">
        <v>116</v>
      </c>
      <c r="F248" s="321" t="s">
        <v>212</v>
      </c>
      <c r="G248" s="322"/>
      <c r="H248" s="322"/>
      <c r="I248" s="322"/>
      <c r="J248" s="322"/>
      <c r="K248" s="322"/>
      <c r="L248" s="322"/>
      <c r="M248" s="323"/>
      <c r="N248" s="7"/>
      <c r="O248" s="39"/>
      <c r="P248" s="40"/>
      <c r="Q248" s="39"/>
      <c r="R248" s="45"/>
      <c r="S248" s="45"/>
      <c r="T248" s="45"/>
      <c r="U248" s="45"/>
      <c r="V248" s="45"/>
      <c r="W248" s="45"/>
      <c r="X248" s="45"/>
      <c r="Y248" s="46"/>
      <c r="Z248" s="165"/>
    </row>
    <row r="249" spans="2:26" ht="20.100000000000001" customHeight="1" x14ac:dyDescent="0.15">
      <c r="B249" s="165"/>
      <c r="D249" s="319"/>
      <c r="E249" s="320">
        <v>117</v>
      </c>
      <c r="F249" s="321" t="s">
        <v>213</v>
      </c>
      <c r="G249" s="322"/>
      <c r="H249" s="322"/>
      <c r="I249" s="322"/>
      <c r="J249" s="322"/>
      <c r="K249" s="322"/>
      <c r="L249" s="322"/>
      <c r="M249" s="323"/>
      <c r="N249" s="7"/>
      <c r="O249" s="39"/>
      <c r="P249" s="40"/>
      <c r="Q249" s="39"/>
      <c r="R249" s="45"/>
      <c r="S249" s="45"/>
      <c r="T249" s="45"/>
      <c r="U249" s="45"/>
      <c r="V249" s="45"/>
      <c r="W249" s="45"/>
      <c r="X249" s="45"/>
      <c r="Y249" s="46"/>
      <c r="Z249" s="165"/>
    </row>
    <row r="250" spans="2:26" ht="20.100000000000001" customHeight="1" x14ac:dyDescent="0.15">
      <c r="B250" s="165"/>
      <c r="D250" s="319"/>
      <c r="E250" s="320">
        <v>118</v>
      </c>
      <c r="F250" s="321" t="s">
        <v>214</v>
      </c>
      <c r="G250" s="322"/>
      <c r="H250" s="322"/>
      <c r="I250" s="322"/>
      <c r="J250" s="322"/>
      <c r="K250" s="322"/>
      <c r="L250" s="322"/>
      <c r="M250" s="323"/>
      <c r="N250" s="7"/>
      <c r="O250" s="39"/>
      <c r="P250" s="40"/>
      <c r="Q250" s="39"/>
      <c r="R250" s="45"/>
      <c r="S250" s="45"/>
      <c r="T250" s="45"/>
      <c r="U250" s="45"/>
      <c r="V250" s="45"/>
      <c r="W250" s="45"/>
      <c r="X250" s="45"/>
      <c r="Y250" s="46"/>
      <c r="Z250" s="165"/>
    </row>
    <row r="251" spans="2:26" ht="20.100000000000001" customHeight="1" x14ac:dyDescent="0.15">
      <c r="B251" s="165"/>
      <c r="D251" s="319"/>
      <c r="E251" s="320">
        <v>119</v>
      </c>
      <c r="F251" s="321" t="s">
        <v>215</v>
      </c>
      <c r="G251" s="322"/>
      <c r="H251" s="322"/>
      <c r="I251" s="322"/>
      <c r="J251" s="322"/>
      <c r="K251" s="322"/>
      <c r="L251" s="322"/>
      <c r="M251" s="323"/>
      <c r="N251" s="7"/>
      <c r="O251" s="39"/>
      <c r="P251" s="40"/>
      <c r="Q251" s="39"/>
      <c r="R251" s="45"/>
      <c r="S251" s="45"/>
      <c r="T251" s="45"/>
      <c r="U251" s="45"/>
      <c r="V251" s="45"/>
      <c r="W251" s="45"/>
      <c r="X251" s="45"/>
      <c r="Y251" s="46"/>
      <c r="Z251" s="165"/>
    </row>
    <row r="252" spans="2:26" ht="20.100000000000001" customHeight="1" x14ac:dyDescent="0.15">
      <c r="B252" s="165"/>
      <c r="D252" s="319"/>
      <c r="E252" s="320">
        <v>120</v>
      </c>
      <c r="F252" s="321" t="s">
        <v>216</v>
      </c>
      <c r="G252" s="322"/>
      <c r="H252" s="322"/>
      <c r="I252" s="322"/>
      <c r="J252" s="322"/>
      <c r="K252" s="322"/>
      <c r="L252" s="322"/>
      <c r="M252" s="323"/>
      <c r="N252" s="7"/>
      <c r="O252" s="39"/>
      <c r="P252" s="40"/>
      <c r="Q252" s="39"/>
      <c r="R252" s="45"/>
      <c r="S252" s="45"/>
      <c r="T252" s="45"/>
      <c r="U252" s="45"/>
      <c r="V252" s="45"/>
      <c r="W252" s="45"/>
      <c r="X252" s="45"/>
      <c r="Y252" s="46"/>
      <c r="Z252" s="165"/>
    </row>
    <row r="253" spans="2:26" ht="20.100000000000001" customHeight="1" x14ac:dyDescent="0.15">
      <c r="B253" s="165"/>
      <c r="D253" s="319"/>
      <c r="E253" s="320">
        <v>121</v>
      </c>
      <c r="F253" s="321" t="s">
        <v>217</v>
      </c>
      <c r="G253" s="322"/>
      <c r="H253" s="322"/>
      <c r="I253" s="322"/>
      <c r="J253" s="322"/>
      <c r="K253" s="322"/>
      <c r="L253" s="322"/>
      <c r="M253" s="323"/>
      <c r="N253" s="7"/>
      <c r="O253" s="39"/>
      <c r="P253" s="40"/>
      <c r="Q253" s="39"/>
      <c r="R253" s="45"/>
      <c r="S253" s="45"/>
      <c r="T253" s="45"/>
      <c r="U253" s="45"/>
      <c r="V253" s="45"/>
      <c r="W253" s="45"/>
      <c r="X253" s="45"/>
      <c r="Y253" s="46"/>
      <c r="Z253" s="165"/>
    </row>
    <row r="254" spans="2:26" ht="20.100000000000001" customHeight="1" x14ac:dyDescent="0.15">
      <c r="B254" s="165"/>
      <c r="D254" s="319"/>
      <c r="E254" s="320">
        <v>122</v>
      </c>
      <c r="F254" s="321" t="s">
        <v>218</v>
      </c>
      <c r="G254" s="322"/>
      <c r="H254" s="322"/>
      <c r="I254" s="322"/>
      <c r="J254" s="322"/>
      <c r="K254" s="322"/>
      <c r="L254" s="322"/>
      <c r="M254" s="323"/>
      <c r="N254" s="7"/>
      <c r="O254" s="39"/>
      <c r="P254" s="40"/>
      <c r="Q254" s="39"/>
      <c r="R254" s="45"/>
      <c r="S254" s="45"/>
      <c r="T254" s="45"/>
      <c r="U254" s="45"/>
      <c r="V254" s="45"/>
      <c r="W254" s="45"/>
      <c r="X254" s="45"/>
      <c r="Y254" s="46"/>
      <c r="Z254" s="165"/>
    </row>
    <row r="255" spans="2:26" ht="20.100000000000001" customHeight="1" x14ac:dyDescent="0.15">
      <c r="B255" s="165"/>
      <c r="D255" s="319"/>
      <c r="E255" s="320">
        <v>123</v>
      </c>
      <c r="F255" s="321" t="s">
        <v>219</v>
      </c>
      <c r="G255" s="322"/>
      <c r="H255" s="322"/>
      <c r="I255" s="322"/>
      <c r="J255" s="322"/>
      <c r="K255" s="322"/>
      <c r="L255" s="322"/>
      <c r="M255" s="323"/>
      <c r="N255" s="7"/>
      <c r="O255" s="39"/>
      <c r="P255" s="40"/>
      <c r="Q255" s="39"/>
      <c r="R255" s="45"/>
      <c r="S255" s="45"/>
      <c r="T255" s="45"/>
      <c r="U255" s="45"/>
      <c r="V255" s="45"/>
      <c r="W255" s="45"/>
      <c r="X255" s="45"/>
      <c r="Y255" s="46"/>
      <c r="Z255" s="165"/>
    </row>
    <row r="256" spans="2:26" ht="20.100000000000001" customHeight="1" x14ac:dyDescent="0.15">
      <c r="B256" s="165"/>
      <c r="D256" s="319"/>
      <c r="E256" s="320">
        <v>124</v>
      </c>
      <c r="F256" s="321" t="s">
        <v>220</v>
      </c>
      <c r="G256" s="322"/>
      <c r="H256" s="322"/>
      <c r="I256" s="322"/>
      <c r="J256" s="322"/>
      <c r="K256" s="322"/>
      <c r="L256" s="322"/>
      <c r="M256" s="323"/>
      <c r="N256" s="7"/>
      <c r="O256" s="39"/>
      <c r="P256" s="40"/>
      <c r="Q256" s="39"/>
      <c r="R256" s="45"/>
      <c r="S256" s="45"/>
      <c r="T256" s="45"/>
      <c r="U256" s="45"/>
      <c r="V256" s="45"/>
      <c r="W256" s="45"/>
      <c r="X256" s="45"/>
      <c r="Y256" s="46"/>
      <c r="Z256" s="165"/>
    </row>
    <row r="257" spans="1:26" ht="20.100000000000001" customHeight="1" x14ac:dyDescent="0.15">
      <c r="B257" s="165"/>
      <c r="D257" s="319"/>
      <c r="E257" s="320">
        <v>125</v>
      </c>
      <c r="F257" s="321" t="s">
        <v>221</v>
      </c>
      <c r="G257" s="322"/>
      <c r="H257" s="322"/>
      <c r="I257" s="322"/>
      <c r="J257" s="322"/>
      <c r="K257" s="322"/>
      <c r="L257" s="322"/>
      <c r="M257" s="323"/>
      <c r="N257" s="7"/>
      <c r="O257" s="39"/>
      <c r="P257" s="40"/>
      <c r="Q257" s="39"/>
      <c r="R257" s="45"/>
      <c r="S257" s="45"/>
      <c r="T257" s="45"/>
      <c r="U257" s="45"/>
      <c r="V257" s="45"/>
      <c r="W257" s="45"/>
      <c r="X257" s="45"/>
      <c r="Y257" s="46"/>
      <c r="Z257" s="165"/>
    </row>
    <row r="258" spans="1:26" ht="20.100000000000001" customHeight="1" x14ac:dyDescent="0.15">
      <c r="A258" s="318">
        <f>IF(AND(N258="○", TRIM(Q258)=""), 1001, 0)</f>
        <v>0</v>
      </c>
      <c r="B258" s="165"/>
      <c r="D258" s="324"/>
      <c r="E258" s="325">
        <v>126</v>
      </c>
      <c r="F258" s="326" t="s">
        <v>255</v>
      </c>
      <c r="G258" s="327"/>
      <c r="H258" s="327"/>
      <c r="I258" s="327"/>
      <c r="J258" s="327"/>
      <c r="K258" s="327"/>
      <c r="L258" s="327"/>
      <c r="M258" s="328"/>
      <c r="N258" s="8"/>
      <c r="O258" s="35"/>
      <c r="P258" s="36"/>
      <c r="Q258" s="35"/>
      <c r="R258" s="43"/>
      <c r="S258" s="43"/>
      <c r="T258" s="43"/>
      <c r="U258" s="43"/>
      <c r="V258" s="43"/>
      <c r="W258" s="43"/>
      <c r="X258" s="43"/>
      <c r="Y258" s="44"/>
      <c r="Z258" s="165"/>
    </row>
    <row r="259" spans="1:26" ht="24.95" customHeight="1" x14ac:dyDescent="0.15">
      <c r="B259" s="165"/>
      <c r="D259" s="329" t="s">
        <v>222</v>
      </c>
      <c r="E259" s="330">
        <v>301</v>
      </c>
      <c r="F259" s="315" t="s">
        <v>223</v>
      </c>
      <c r="G259" s="316"/>
      <c r="H259" s="316"/>
      <c r="I259" s="316"/>
      <c r="J259" s="316"/>
      <c r="K259" s="316"/>
      <c r="L259" s="316"/>
      <c r="M259" s="317"/>
      <c r="N259" s="6"/>
      <c r="O259" s="37"/>
      <c r="P259" s="38"/>
      <c r="Q259" s="37"/>
      <c r="R259" s="41"/>
      <c r="S259" s="41"/>
      <c r="T259" s="41"/>
      <c r="U259" s="41"/>
      <c r="V259" s="41"/>
      <c r="W259" s="41"/>
      <c r="X259" s="41"/>
      <c r="Y259" s="42"/>
      <c r="Z259" s="165"/>
    </row>
    <row r="260" spans="1:26" ht="24.95" customHeight="1" x14ac:dyDescent="0.15">
      <c r="A260" s="318">
        <f>IF(AND(N260="○", TRIM(Q260)=""), 1001, 0)</f>
        <v>0</v>
      </c>
      <c r="B260" s="165"/>
      <c r="D260" s="331"/>
      <c r="E260" s="325">
        <v>302</v>
      </c>
      <c r="F260" s="326" t="s">
        <v>255</v>
      </c>
      <c r="G260" s="327"/>
      <c r="H260" s="327"/>
      <c r="I260" s="327"/>
      <c r="J260" s="327"/>
      <c r="K260" s="327"/>
      <c r="L260" s="327"/>
      <c r="M260" s="328"/>
      <c r="N260" s="8"/>
      <c r="O260" s="35"/>
      <c r="P260" s="36"/>
      <c r="Q260" s="35"/>
      <c r="R260" s="43"/>
      <c r="S260" s="43"/>
      <c r="T260" s="43"/>
      <c r="U260" s="43"/>
      <c r="V260" s="43"/>
      <c r="W260" s="43"/>
      <c r="X260" s="43"/>
      <c r="Y260" s="44"/>
      <c r="Z260" s="165"/>
    </row>
    <row r="261" spans="1:26" ht="30" customHeight="1" x14ac:dyDescent="0.15">
      <c r="A261" s="146"/>
      <c r="B261" s="134"/>
      <c r="C261" s="162"/>
      <c r="D261" s="332" t="s">
        <v>185</v>
      </c>
      <c r="E261" s="333"/>
      <c r="F261" s="333"/>
      <c r="G261" s="333"/>
      <c r="H261" s="333"/>
      <c r="I261" s="333"/>
      <c r="J261" s="333"/>
      <c r="K261" s="333"/>
      <c r="L261" s="333"/>
      <c r="M261" s="333"/>
      <c r="N261" s="333"/>
      <c r="O261" s="333"/>
      <c r="P261" s="333"/>
      <c r="Q261" s="333"/>
      <c r="R261" s="333"/>
      <c r="S261" s="333"/>
      <c r="T261" s="333"/>
      <c r="U261" s="333"/>
      <c r="V261" s="333"/>
      <c r="W261" s="333"/>
      <c r="X261" s="333"/>
      <c r="Y261" s="333"/>
      <c r="Z261" s="155"/>
    </row>
    <row r="262" spans="1:26" ht="19.899999999999999" customHeight="1" x14ac:dyDescent="0.15">
      <c r="A262" s="146"/>
      <c r="B262" s="134"/>
      <c r="C262" s="162"/>
      <c r="D262" s="334" t="s">
        <v>183</v>
      </c>
      <c r="E262" s="333"/>
      <c r="F262" s="333"/>
      <c r="G262" s="333"/>
      <c r="H262" s="333"/>
      <c r="I262" s="333"/>
      <c r="J262" s="333"/>
      <c r="K262" s="333"/>
      <c r="L262" s="333"/>
      <c r="M262" s="333"/>
      <c r="N262" s="333"/>
      <c r="O262" s="333"/>
      <c r="P262" s="333"/>
      <c r="Q262" s="333"/>
      <c r="R262" s="333"/>
      <c r="S262" s="333"/>
      <c r="T262" s="333"/>
      <c r="U262" s="333"/>
      <c r="V262" s="333"/>
      <c r="W262" s="333"/>
      <c r="X262" s="333"/>
      <c r="Y262" s="333"/>
      <c r="Z262" s="155"/>
    </row>
    <row r="263" spans="1:26" ht="30" customHeight="1" x14ac:dyDescent="0.15">
      <c r="A263" s="146"/>
      <c r="B263" s="134"/>
      <c r="C263" s="150"/>
      <c r="D263" s="335" t="s">
        <v>253</v>
      </c>
      <c r="E263" s="183"/>
      <c r="F263" s="183"/>
      <c r="G263" s="183"/>
      <c r="H263" s="183"/>
      <c r="I263" s="183"/>
      <c r="J263" s="183"/>
      <c r="K263" s="183"/>
      <c r="L263" s="183"/>
      <c r="M263" s="183"/>
      <c r="N263" s="183"/>
      <c r="O263" s="183"/>
      <c r="P263" s="183"/>
      <c r="Q263" s="183"/>
      <c r="R263" s="183"/>
      <c r="S263" s="183"/>
      <c r="T263" s="183"/>
      <c r="U263" s="183"/>
      <c r="V263" s="183"/>
      <c r="W263" s="183"/>
      <c r="X263" s="183"/>
      <c r="Y263" s="183"/>
      <c r="Z263" s="155"/>
    </row>
    <row r="264" spans="1:26" ht="30" customHeight="1" x14ac:dyDescent="0.15">
      <c r="A264" s="146"/>
      <c r="B264" s="134"/>
      <c r="C264" s="162"/>
      <c r="D264" s="302" t="s">
        <v>61</v>
      </c>
      <c r="E264" s="303" t="s">
        <v>254</v>
      </c>
      <c r="F264" s="305" t="s">
        <v>105</v>
      </c>
      <c r="G264" s="305"/>
      <c r="H264" s="305"/>
      <c r="I264" s="305"/>
      <c r="J264" s="305"/>
      <c r="K264" s="336"/>
      <c r="L264" s="337" t="s">
        <v>190</v>
      </c>
      <c r="M264" s="338"/>
      <c r="N264" s="339" t="s">
        <v>184</v>
      </c>
      <c r="O264" s="338"/>
      <c r="P264" s="304" t="s">
        <v>62</v>
      </c>
      <c r="Q264" s="305"/>
      <c r="R264" s="305"/>
      <c r="S264" s="305"/>
      <c r="T264" s="305"/>
      <c r="U264" s="305"/>
      <c r="V264" s="305"/>
      <c r="W264" s="305"/>
      <c r="X264" s="305"/>
      <c r="Y264" s="306"/>
      <c r="Z264" s="155"/>
    </row>
    <row r="265" spans="1:26" ht="19.899999999999999" customHeight="1" x14ac:dyDescent="0.15">
      <c r="A265" s="146"/>
      <c r="B265" s="134"/>
      <c r="C265" s="162"/>
      <c r="D265" s="340" t="s">
        <v>113</v>
      </c>
      <c r="E265" s="341">
        <v>401</v>
      </c>
      <c r="F265" s="342" t="s">
        <v>114</v>
      </c>
      <c r="G265" s="343"/>
      <c r="H265" s="343"/>
      <c r="I265" s="343"/>
      <c r="J265" s="343"/>
      <c r="K265" s="344"/>
      <c r="L265" s="58"/>
      <c r="M265" s="59"/>
      <c r="N265" s="58"/>
      <c r="O265" s="59"/>
      <c r="P265" s="345"/>
      <c r="Q265" s="346"/>
      <c r="R265" s="346"/>
      <c r="S265" s="346"/>
      <c r="T265" s="346"/>
      <c r="U265" s="346"/>
      <c r="V265" s="346"/>
      <c r="W265" s="346"/>
      <c r="X265" s="346"/>
      <c r="Y265" s="346"/>
      <c r="Z265" s="347"/>
    </row>
    <row r="266" spans="1:26" ht="19.899999999999999" customHeight="1" x14ac:dyDescent="0.15">
      <c r="A266" s="146"/>
      <c r="B266" s="134"/>
      <c r="C266" s="162"/>
      <c r="D266" s="348"/>
      <c r="E266" s="349">
        <f t="shared" ref="E266:E329" si="0">E265+1</f>
        <v>402</v>
      </c>
      <c r="F266" s="350" t="s">
        <v>115</v>
      </c>
      <c r="G266" s="351"/>
      <c r="H266" s="351"/>
      <c r="I266" s="351"/>
      <c r="J266" s="351"/>
      <c r="K266" s="352"/>
      <c r="L266" s="51"/>
      <c r="M266" s="52"/>
      <c r="N266" s="51"/>
      <c r="O266" s="52"/>
      <c r="P266" s="353"/>
      <c r="Q266" s="354"/>
      <c r="R266" s="354"/>
      <c r="S266" s="354"/>
      <c r="T266" s="354"/>
      <c r="U266" s="354"/>
      <c r="V266" s="354"/>
      <c r="W266" s="354"/>
      <c r="X266" s="354"/>
      <c r="Y266" s="354"/>
      <c r="Z266" s="347"/>
    </row>
    <row r="267" spans="1:26" ht="19.899999999999999" customHeight="1" x14ac:dyDescent="0.15">
      <c r="A267" s="146"/>
      <c r="B267" s="134"/>
      <c r="C267" s="162"/>
      <c r="D267" s="348"/>
      <c r="E267" s="349">
        <f t="shared" si="0"/>
        <v>403</v>
      </c>
      <c r="F267" s="350" t="s">
        <v>116</v>
      </c>
      <c r="G267" s="351"/>
      <c r="H267" s="351"/>
      <c r="I267" s="351"/>
      <c r="J267" s="351"/>
      <c r="K267" s="352"/>
      <c r="L267" s="51"/>
      <c r="M267" s="52"/>
      <c r="N267" s="51"/>
      <c r="O267" s="52"/>
      <c r="P267" s="353"/>
      <c r="Q267" s="354"/>
      <c r="R267" s="354"/>
      <c r="S267" s="354"/>
      <c r="T267" s="354"/>
      <c r="U267" s="354"/>
      <c r="V267" s="354"/>
      <c r="W267" s="354"/>
      <c r="X267" s="354"/>
      <c r="Y267" s="354"/>
      <c r="Z267" s="347"/>
    </row>
    <row r="268" spans="1:26" ht="19.899999999999999" customHeight="1" x14ac:dyDescent="0.15">
      <c r="A268" s="146">
        <f>IF(AND(L268="○", TRIM(P268)=""), 1001, 0)</f>
        <v>0</v>
      </c>
      <c r="B268" s="134"/>
      <c r="C268" s="162"/>
      <c r="D268" s="355"/>
      <c r="E268" s="356">
        <f t="shared" si="0"/>
        <v>404</v>
      </c>
      <c r="F268" s="357" t="s">
        <v>117</v>
      </c>
      <c r="G268" s="358"/>
      <c r="H268" s="358"/>
      <c r="I268" s="358"/>
      <c r="J268" s="358"/>
      <c r="K268" s="359"/>
      <c r="L268" s="53"/>
      <c r="M268" s="54"/>
      <c r="N268" s="53"/>
      <c r="O268" s="54"/>
      <c r="P268" s="55"/>
      <c r="Q268" s="56"/>
      <c r="R268" s="56"/>
      <c r="S268" s="56"/>
      <c r="T268" s="56"/>
      <c r="U268" s="56"/>
      <c r="V268" s="56"/>
      <c r="W268" s="56"/>
      <c r="X268" s="56"/>
      <c r="Y268" s="57"/>
      <c r="Z268" s="347"/>
    </row>
    <row r="269" spans="1:26" ht="19.899999999999999" customHeight="1" x14ac:dyDescent="0.15">
      <c r="A269" s="146"/>
      <c r="B269" s="134"/>
      <c r="C269" s="162"/>
      <c r="D269" s="360" t="s">
        <v>118</v>
      </c>
      <c r="E269" s="361">
        <f t="shared" si="0"/>
        <v>405</v>
      </c>
      <c r="F269" s="362" t="s">
        <v>119</v>
      </c>
      <c r="G269" s="363"/>
      <c r="H269" s="363"/>
      <c r="I269" s="363"/>
      <c r="J269" s="363"/>
      <c r="K269" s="364"/>
      <c r="L269" s="58"/>
      <c r="M269" s="59"/>
      <c r="N269" s="58"/>
      <c r="O269" s="59"/>
      <c r="P269" s="345"/>
      <c r="Q269" s="346"/>
      <c r="R269" s="346"/>
      <c r="S269" s="346"/>
      <c r="T269" s="346"/>
      <c r="U269" s="346"/>
      <c r="V269" s="346"/>
      <c r="W269" s="346"/>
      <c r="X269" s="346"/>
      <c r="Y269" s="346"/>
      <c r="Z269" s="347"/>
    </row>
    <row r="270" spans="1:26" ht="19.899999999999999" customHeight="1" x14ac:dyDescent="0.15">
      <c r="A270" s="146"/>
      <c r="B270" s="134"/>
      <c r="C270" s="162"/>
      <c r="D270" s="365"/>
      <c r="E270" s="349">
        <f t="shared" si="0"/>
        <v>406</v>
      </c>
      <c r="F270" s="350" t="s">
        <v>120</v>
      </c>
      <c r="G270" s="351"/>
      <c r="H270" s="351"/>
      <c r="I270" s="351"/>
      <c r="J270" s="351"/>
      <c r="K270" s="352"/>
      <c r="L270" s="51"/>
      <c r="M270" s="52"/>
      <c r="N270" s="51"/>
      <c r="O270" s="52"/>
      <c r="P270" s="353"/>
      <c r="Q270" s="354"/>
      <c r="R270" s="354"/>
      <c r="S270" s="354"/>
      <c r="T270" s="354"/>
      <c r="U270" s="354"/>
      <c r="V270" s="354"/>
      <c r="W270" s="354"/>
      <c r="X270" s="354"/>
      <c r="Y270" s="354"/>
      <c r="Z270" s="347"/>
    </row>
    <row r="271" spans="1:26" ht="19.899999999999999" customHeight="1" x14ac:dyDescent="0.15">
      <c r="A271" s="146"/>
      <c r="B271" s="134"/>
      <c r="C271" s="162"/>
      <c r="D271" s="365"/>
      <c r="E271" s="349">
        <f t="shared" si="0"/>
        <v>407</v>
      </c>
      <c r="F271" s="350" t="s">
        <v>121</v>
      </c>
      <c r="G271" s="351"/>
      <c r="H271" s="351"/>
      <c r="I271" s="351"/>
      <c r="J271" s="351"/>
      <c r="K271" s="352"/>
      <c r="L271" s="51"/>
      <c r="M271" s="52"/>
      <c r="N271" s="51"/>
      <c r="O271" s="52"/>
      <c r="P271" s="353"/>
      <c r="Q271" s="354"/>
      <c r="R271" s="354"/>
      <c r="S271" s="354"/>
      <c r="T271" s="354"/>
      <c r="U271" s="354"/>
      <c r="V271" s="354"/>
      <c r="W271" s="354"/>
      <c r="X271" s="354"/>
      <c r="Y271" s="354"/>
      <c r="Z271" s="347"/>
    </row>
    <row r="272" spans="1:26" ht="19.899999999999999" customHeight="1" x14ac:dyDescent="0.15">
      <c r="A272" s="146"/>
      <c r="B272" s="134"/>
      <c r="C272" s="162"/>
      <c r="D272" s="365"/>
      <c r="E272" s="349">
        <f t="shared" si="0"/>
        <v>408</v>
      </c>
      <c r="F272" s="350" t="s">
        <v>122</v>
      </c>
      <c r="G272" s="351"/>
      <c r="H272" s="351"/>
      <c r="I272" s="351"/>
      <c r="J272" s="351"/>
      <c r="K272" s="352"/>
      <c r="L272" s="51"/>
      <c r="M272" s="52"/>
      <c r="N272" s="51"/>
      <c r="O272" s="52"/>
      <c r="P272" s="353"/>
      <c r="Q272" s="354"/>
      <c r="R272" s="354"/>
      <c r="S272" s="354"/>
      <c r="T272" s="354"/>
      <c r="U272" s="354"/>
      <c r="V272" s="354"/>
      <c r="W272" s="354"/>
      <c r="X272" s="354"/>
      <c r="Y272" s="354"/>
      <c r="Z272" s="347"/>
    </row>
    <row r="273" spans="1:26" ht="19.899999999999999" customHeight="1" x14ac:dyDescent="0.15">
      <c r="A273" s="146"/>
      <c r="B273" s="134"/>
      <c r="C273" s="162"/>
      <c r="D273" s="365"/>
      <c r="E273" s="349">
        <f t="shared" si="0"/>
        <v>409</v>
      </c>
      <c r="F273" s="350" t="s">
        <v>123</v>
      </c>
      <c r="G273" s="351"/>
      <c r="H273" s="351"/>
      <c r="I273" s="351"/>
      <c r="J273" s="351"/>
      <c r="K273" s="352"/>
      <c r="L273" s="51"/>
      <c r="M273" s="52"/>
      <c r="N273" s="51"/>
      <c r="O273" s="52"/>
      <c r="P273" s="353"/>
      <c r="Q273" s="354"/>
      <c r="R273" s="354"/>
      <c r="S273" s="354"/>
      <c r="T273" s="354"/>
      <c r="U273" s="354"/>
      <c r="V273" s="354"/>
      <c r="W273" s="354"/>
      <c r="X273" s="354"/>
      <c r="Y273" s="354"/>
      <c r="Z273" s="347"/>
    </row>
    <row r="274" spans="1:26" ht="19.899999999999999" customHeight="1" x14ac:dyDescent="0.15">
      <c r="A274" s="146"/>
      <c r="B274" s="134"/>
      <c r="C274" s="162"/>
      <c r="D274" s="365"/>
      <c r="E274" s="349">
        <f t="shared" si="0"/>
        <v>410</v>
      </c>
      <c r="F274" s="350" t="s">
        <v>124</v>
      </c>
      <c r="G274" s="351"/>
      <c r="H274" s="351"/>
      <c r="I274" s="351"/>
      <c r="J274" s="351"/>
      <c r="K274" s="352"/>
      <c r="L274" s="51"/>
      <c r="M274" s="52"/>
      <c r="N274" s="51"/>
      <c r="O274" s="52"/>
      <c r="P274" s="353"/>
      <c r="Q274" s="354"/>
      <c r="R274" s="354"/>
      <c r="S274" s="354"/>
      <c r="T274" s="354"/>
      <c r="U274" s="354"/>
      <c r="V274" s="354"/>
      <c r="W274" s="354"/>
      <c r="X274" s="354"/>
      <c r="Y274" s="354"/>
      <c r="Z274" s="347"/>
    </row>
    <row r="275" spans="1:26" ht="19.899999999999999" customHeight="1" x14ac:dyDescent="0.15">
      <c r="A275" s="146"/>
      <c r="B275" s="134"/>
      <c r="C275" s="162"/>
      <c r="D275" s="365"/>
      <c r="E275" s="349">
        <f t="shared" si="0"/>
        <v>411</v>
      </c>
      <c r="F275" s="350" t="s">
        <v>125</v>
      </c>
      <c r="G275" s="351"/>
      <c r="H275" s="351"/>
      <c r="I275" s="351"/>
      <c r="J275" s="351"/>
      <c r="K275" s="352"/>
      <c r="L275" s="51"/>
      <c r="M275" s="52"/>
      <c r="N275" s="51"/>
      <c r="O275" s="52"/>
      <c r="P275" s="353"/>
      <c r="Q275" s="354"/>
      <c r="R275" s="354"/>
      <c r="S275" s="354"/>
      <c r="T275" s="354"/>
      <c r="U275" s="354"/>
      <c r="V275" s="354"/>
      <c r="W275" s="354"/>
      <c r="X275" s="354"/>
      <c r="Y275" s="354"/>
      <c r="Z275" s="347"/>
    </row>
    <row r="276" spans="1:26" ht="19.899999999999999" customHeight="1" x14ac:dyDescent="0.15">
      <c r="A276" s="146"/>
      <c r="B276" s="134"/>
      <c r="C276" s="162"/>
      <c r="D276" s="365"/>
      <c r="E276" s="349">
        <f t="shared" si="0"/>
        <v>412</v>
      </c>
      <c r="F276" s="350" t="s">
        <v>126</v>
      </c>
      <c r="G276" s="351"/>
      <c r="H276" s="351"/>
      <c r="I276" s="351"/>
      <c r="J276" s="351"/>
      <c r="K276" s="352"/>
      <c r="L276" s="51"/>
      <c r="M276" s="52"/>
      <c r="N276" s="51"/>
      <c r="O276" s="52"/>
      <c r="P276" s="353"/>
      <c r="Q276" s="354"/>
      <c r="R276" s="354"/>
      <c r="S276" s="354"/>
      <c r="T276" s="354"/>
      <c r="U276" s="354"/>
      <c r="V276" s="354"/>
      <c r="W276" s="354"/>
      <c r="X276" s="354"/>
      <c r="Y276" s="354"/>
      <c r="Z276" s="347"/>
    </row>
    <row r="277" spans="1:26" ht="19.899999999999999" customHeight="1" x14ac:dyDescent="0.15">
      <c r="A277" s="146"/>
      <c r="B277" s="134"/>
      <c r="C277" s="162"/>
      <c r="D277" s="365"/>
      <c r="E277" s="349">
        <f t="shared" si="0"/>
        <v>413</v>
      </c>
      <c r="F277" s="350" t="s">
        <v>127</v>
      </c>
      <c r="G277" s="351"/>
      <c r="H277" s="351"/>
      <c r="I277" s="351"/>
      <c r="J277" s="351"/>
      <c r="K277" s="352"/>
      <c r="L277" s="51"/>
      <c r="M277" s="52"/>
      <c r="N277" s="51"/>
      <c r="O277" s="52"/>
      <c r="P277" s="353"/>
      <c r="Q277" s="354"/>
      <c r="R277" s="354"/>
      <c r="S277" s="354"/>
      <c r="T277" s="354"/>
      <c r="U277" s="354"/>
      <c r="V277" s="354"/>
      <c r="W277" s="354"/>
      <c r="X277" s="354"/>
      <c r="Y277" s="354"/>
      <c r="Z277" s="347"/>
    </row>
    <row r="278" spans="1:26" ht="19.899999999999999" customHeight="1" x14ac:dyDescent="0.15">
      <c r="A278" s="146"/>
      <c r="B278" s="134"/>
      <c r="C278" s="162"/>
      <c r="D278" s="365"/>
      <c r="E278" s="349">
        <f t="shared" si="0"/>
        <v>414</v>
      </c>
      <c r="F278" s="350" t="s">
        <v>128</v>
      </c>
      <c r="G278" s="351"/>
      <c r="H278" s="351"/>
      <c r="I278" s="351"/>
      <c r="J278" s="351"/>
      <c r="K278" s="352"/>
      <c r="L278" s="51"/>
      <c r="M278" s="52"/>
      <c r="N278" s="51"/>
      <c r="O278" s="52"/>
      <c r="P278" s="353"/>
      <c r="Q278" s="354"/>
      <c r="R278" s="354"/>
      <c r="S278" s="354"/>
      <c r="T278" s="354"/>
      <c r="U278" s="354"/>
      <c r="V278" s="354"/>
      <c r="W278" s="354"/>
      <c r="X278" s="354"/>
      <c r="Y278" s="354"/>
      <c r="Z278" s="347"/>
    </row>
    <row r="279" spans="1:26" ht="19.899999999999999" customHeight="1" x14ac:dyDescent="0.15">
      <c r="A279" s="146"/>
      <c r="B279" s="134"/>
      <c r="C279" s="162"/>
      <c r="D279" s="365"/>
      <c r="E279" s="349">
        <f t="shared" si="0"/>
        <v>415</v>
      </c>
      <c r="F279" s="350" t="s">
        <v>129</v>
      </c>
      <c r="G279" s="351"/>
      <c r="H279" s="351"/>
      <c r="I279" s="351"/>
      <c r="J279" s="351"/>
      <c r="K279" s="352"/>
      <c r="L279" s="51"/>
      <c r="M279" s="52"/>
      <c r="N279" s="51"/>
      <c r="O279" s="52"/>
      <c r="P279" s="353"/>
      <c r="Q279" s="354"/>
      <c r="R279" s="354"/>
      <c r="S279" s="354"/>
      <c r="T279" s="354"/>
      <c r="U279" s="354"/>
      <c r="V279" s="354"/>
      <c r="W279" s="354"/>
      <c r="X279" s="354"/>
      <c r="Y279" s="354"/>
      <c r="Z279" s="347"/>
    </row>
    <row r="280" spans="1:26" ht="19.899999999999999" customHeight="1" x14ac:dyDescent="0.15">
      <c r="A280" s="146"/>
      <c r="B280" s="134"/>
      <c r="C280" s="162"/>
      <c r="D280" s="365"/>
      <c r="E280" s="349">
        <f t="shared" si="0"/>
        <v>416</v>
      </c>
      <c r="F280" s="350" t="s">
        <v>130</v>
      </c>
      <c r="G280" s="351"/>
      <c r="H280" s="351"/>
      <c r="I280" s="351"/>
      <c r="J280" s="351"/>
      <c r="K280" s="352"/>
      <c r="L280" s="51"/>
      <c r="M280" s="52"/>
      <c r="N280" s="51"/>
      <c r="O280" s="52"/>
      <c r="P280" s="353"/>
      <c r="Q280" s="354"/>
      <c r="R280" s="354"/>
      <c r="S280" s="354"/>
      <c r="T280" s="354"/>
      <c r="U280" s="354"/>
      <c r="V280" s="354"/>
      <c r="W280" s="354"/>
      <c r="X280" s="354"/>
      <c r="Y280" s="354"/>
      <c r="Z280" s="347"/>
    </row>
    <row r="281" spans="1:26" ht="30" customHeight="1" x14ac:dyDescent="0.15">
      <c r="A281" s="146">
        <f>IF(AND(L281="○", TRIM(P281)=""), 1001, 0)</f>
        <v>0</v>
      </c>
      <c r="B281" s="134"/>
      <c r="C281" s="162"/>
      <c r="D281" s="366"/>
      <c r="E281" s="367">
        <f t="shared" si="0"/>
        <v>417</v>
      </c>
      <c r="F281" s="357" t="s">
        <v>131</v>
      </c>
      <c r="G281" s="358"/>
      <c r="H281" s="358"/>
      <c r="I281" s="358"/>
      <c r="J281" s="358"/>
      <c r="K281" s="359"/>
      <c r="L281" s="53"/>
      <c r="M281" s="54"/>
      <c r="N281" s="53"/>
      <c r="O281" s="54"/>
      <c r="P281" s="55"/>
      <c r="Q281" s="56"/>
      <c r="R281" s="56"/>
      <c r="S281" s="56"/>
      <c r="T281" s="56"/>
      <c r="U281" s="56"/>
      <c r="V281" s="56"/>
      <c r="W281" s="56"/>
      <c r="X281" s="56"/>
      <c r="Y281" s="57"/>
      <c r="Z281" s="347"/>
    </row>
    <row r="282" spans="1:26" ht="19.899999999999999" customHeight="1" x14ac:dyDescent="0.15">
      <c r="A282" s="146"/>
      <c r="B282" s="134"/>
      <c r="C282" s="162"/>
      <c r="D282" s="368" t="s">
        <v>132</v>
      </c>
      <c r="E282" s="361">
        <f t="shared" si="0"/>
        <v>418</v>
      </c>
      <c r="F282" s="362" t="s">
        <v>133</v>
      </c>
      <c r="G282" s="363"/>
      <c r="H282" s="363"/>
      <c r="I282" s="363"/>
      <c r="J282" s="363"/>
      <c r="K282" s="364"/>
      <c r="L282" s="58"/>
      <c r="M282" s="59"/>
      <c r="N282" s="58"/>
      <c r="O282" s="59"/>
      <c r="P282" s="369"/>
      <c r="Q282" s="370"/>
      <c r="R282" s="370"/>
      <c r="S282" s="370"/>
      <c r="T282" s="370"/>
      <c r="U282" s="370"/>
      <c r="V282" s="370"/>
      <c r="W282" s="370"/>
      <c r="X282" s="370"/>
      <c r="Y282" s="370"/>
      <c r="Z282" s="347"/>
    </row>
    <row r="283" spans="1:26" ht="19.899999999999999" customHeight="1" x14ac:dyDescent="0.15">
      <c r="A283" s="146"/>
      <c r="B283" s="134"/>
      <c r="C283" s="162"/>
      <c r="D283" s="365"/>
      <c r="E283" s="349">
        <f t="shared" si="0"/>
        <v>419</v>
      </c>
      <c r="F283" s="350" t="s">
        <v>134</v>
      </c>
      <c r="G283" s="351"/>
      <c r="H283" s="351"/>
      <c r="I283" s="351"/>
      <c r="J283" s="351"/>
      <c r="K283" s="352"/>
      <c r="L283" s="51"/>
      <c r="M283" s="52"/>
      <c r="N283" s="51"/>
      <c r="O283" s="52"/>
      <c r="P283" s="369"/>
      <c r="Q283" s="370"/>
      <c r="R283" s="370"/>
      <c r="S283" s="370"/>
      <c r="T283" s="370"/>
      <c r="U283" s="370"/>
      <c r="V283" s="370"/>
      <c r="W283" s="370"/>
      <c r="X283" s="370"/>
      <c r="Y283" s="370"/>
      <c r="Z283" s="347"/>
    </row>
    <row r="284" spans="1:26" ht="30" customHeight="1" x14ac:dyDescent="0.15">
      <c r="A284" s="146"/>
      <c r="B284" s="134"/>
      <c r="C284" s="162"/>
      <c r="D284" s="365"/>
      <c r="E284" s="349">
        <f t="shared" si="0"/>
        <v>420</v>
      </c>
      <c r="F284" s="350" t="s">
        <v>135</v>
      </c>
      <c r="G284" s="351"/>
      <c r="H284" s="351"/>
      <c r="I284" s="351"/>
      <c r="J284" s="351"/>
      <c r="K284" s="352"/>
      <c r="L284" s="51"/>
      <c r="M284" s="52"/>
      <c r="N284" s="51"/>
      <c r="O284" s="52"/>
      <c r="P284" s="369"/>
      <c r="Q284" s="370"/>
      <c r="R284" s="370"/>
      <c r="S284" s="370"/>
      <c r="T284" s="370"/>
      <c r="U284" s="370"/>
      <c r="V284" s="370"/>
      <c r="W284" s="370"/>
      <c r="X284" s="370"/>
      <c r="Y284" s="370"/>
      <c r="Z284" s="347"/>
    </row>
    <row r="285" spans="1:26" ht="19.899999999999999" customHeight="1" x14ac:dyDescent="0.15">
      <c r="A285" s="146">
        <f>IF(AND(L285="○", TRIM(P285)=""), 1001, 0)</f>
        <v>0</v>
      </c>
      <c r="B285" s="134"/>
      <c r="C285" s="162"/>
      <c r="D285" s="366"/>
      <c r="E285" s="367">
        <f t="shared" si="0"/>
        <v>421</v>
      </c>
      <c r="F285" s="371" t="s">
        <v>136</v>
      </c>
      <c r="G285" s="372"/>
      <c r="H285" s="372"/>
      <c r="I285" s="372"/>
      <c r="J285" s="372"/>
      <c r="K285" s="373"/>
      <c r="L285" s="53"/>
      <c r="M285" s="54"/>
      <c r="N285" s="53"/>
      <c r="O285" s="54"/>
      <c r="P285" s="98"/>
      <c r="Q285" s="99"/>
      <c r="R285" s="99"/>
      <c r="S285" s="99"/>
      <c r="T285" s="99"/>
      <c r="U285" s="99"/>
      <c r="V285" s="99"/>
      <c r="W285" s="99"/>
      <c r="X285" s="99"/>
      <c r="Y285" s="100"/>
      <c r="Z285" s="347"/>
    </row>
    <row r="286" spans="1:26" ht="19.899999999999999" customHeight="1" x14ac:dyDescent="0.15">
      <c r="A286" s="146"/>
      <c r="B286" s="134"/>
      <c r="C286" s="162"/>
      <c r="D286" s="374" t="s">
        <v>137</v>
      </c>
      <c r="E286" s="361">
        <f t="shared" si="0"/>
        <v>422</v>
      </c>
      <c r="F286" s="375" t="s">
        <v>138</v>
      </c>
      <c r="G286" s="376"/>
      <c r="H286" s="376"/>
      <c r="I286" s="376"/>
      <c r="J286" s="376"/>
      <c r="K286" s="377"/>
      <c r="L286" s="58"/>
      <c r="M286" s="59"/>
      <c r="N286" s="58"/>
      <c r="O286" s="59"/>
      <c r="P286" s="378"/>
      <c r="Q286" s="379"/>
      <c r="R286" s="379"/>
      <c r="S286" s="379"/>
      <c r="T286" s="379"/>
      <c r="U286" s="379"/>
      <c r="V286" s="379"/>
      <c r="W286" s="379"/>
      <c r="X286" s="379"/>
      <c r="Y286" s="379"/>
      <c r="Z286" s="347"/>
    </row>
    <row r="287" spans="1:26" ht="19.899999999999999" customHeight="1" x14ac:dyDescent="0.15">
      <c r="A287" s="146"/>
      <c r="B287" s="134"/>
      <c r="C287" s="162"/>
      <c r="D287" s="348"/>
      <c r="E287" s="349">
        <f t="shared" si="0"/>
        <v>423</v>
      </c>
      <c r="F287" s="350" t="s">
        <v>139</v>
      </c>
      <c r="G287" s="351"/>
      <c r="H287" s="351"/>
      <c r="I287" s="351"/>
      <c r="J287" s="351"/>
      <c r="K287" s="352"/>
      <c r="L287" s="51"/>
      <c r="M287" s="52"/>
      <c r="N287" s="51"/>
      <c r="O287" s="52"/>
      <c r="P287" s="380"/>
      <c r="Q287" s="381"/>
      <c r="R287" s="381"/>
      <c r="S287" s="381"/>
      <c r="T287" s="381"/>
      <c r="U287" s="381"/>
      <c r="V287" s="381"/>
      <c r="W287" s="381"/>
      <c r="X287" s="381"/>
      <c r="Y287" s="381"/>
      <c r="Z287" s="347"/>
    </row>
    <row r="288" spans="1:26" ht="19.899999999999999" customHeight="1" x14ac:dyDescent="0.15">
      <c r="A288" s="146"/>
      <c r="B288" s="134"/>
      <c r="C288" s="162"/>
      <c r="D288" s="348"/>
      <c r="E288" s="349">
        <f t="shared" si="0"/>
        <v>424</v>
      </c>
      <c r="F288" s="350" t="s">
        <v>140</v>
      </c>
      <c r="G288" s="351"/>
      <c r="H288" s="351"/>
      <c r="I288" s="351"/>
      <c r="J288" s="351"/>
      <c r="K288" s="352"/>
      <c r="L288" s="51"/>
      <c r="M288" s="52"/>
      <c r="N288" s="51"/>
      <c r="O288" s="52"/>
      <c r="P288" s="380"/>
      <c r="Q288" s="381"/>
      <c r="R288" s="381"/>
      <c r="S288" s="381"/>
      <c r="T288" s="381"/>
      <c r="U288" s="381"/>
      <c r="V288" s="381"/>
      <c r="W288" s="381"/>
      <c r="X288" s="381"/>
      <c r="Y288" s="381"/>
      <c r="Z288" s="347"/>
    </row>
    <row r="289" spans="1:26" ht="19.899999999999999" customHeight="1" x14ac:dyDescent="0.15">
      <c r="A289" s="146"/>
      <c r="B289" s="134"/>
      <c r="C289" s="162"/>
      <c r="D289" s="348"/>
      <c r="E289" s="349">
        <f t="shared" si="0"/>
        <v>425</v>
      </c>
      <c r="F289" s="350" t="s">
        <v>141</v>
      </c>
      <c r="G289" s="351"/>
      <c r="H289" s="351"/>
      <c r="I289" s="351"/>
      <c r="J289" s="351"/>
      <c r="K289" s="352"/>
      <c r="L289" s="51"/>
      <c r="M289" s="52"/>
      <c r="N289" s="51"/>
      <c r="O289" s="52"/>
      <c r="P289" s="380"/>
      <c r="Q289" s="381"/>
      <c r="R289" s="381"/>
      <c r="S289" s="381"/>
      <c r="T289" s="381"/>
      <c r="U289" s="381"/>
      <c r="V289" s="381"/>
      <c r="W289" s="381"/>
      <c r="X289" s="381"/>
      <c r="Y289" s="381"/>
      <c r="Z289" s="347"/>
    </row>
    <row r="290" spans="1:26" ht="19.899999999999999" customHeight="1" x14ac:dyDescent="0.15">
      <c r="A290" s="146"/>
      <c r="B290" s="134"/>
      <c r="C290" s="162"/>
      <c r="D290" s="348"/>
      <c r="E290" s="349">
        <f t="shared" si="0"/>
        <v>426</v>
      </c>
      <c r="F290" s="350" t="s">
        <v>142</v>
      </c>
      <c r="G290" s="351"/>
      <c r="H290" s="351"/>
      <c r="I290" s="351"/>
      <c r="J290" s="351"/>
      <c r="K290" s="352"/>
      <c r="L290" s="51"/>
      <c r="M290" s="52"/>
      <c r="N290" s="51"/>
      <c r="O290" s="52"/>
      <c r="P290" s="380"/>
      <c r="Q290" s="381"/>
      <c r="R290" s="381"/>
      <c r="S290" s="381"/>
      <c r="T290" s="381"/>
      <c r="U290" s="381"/>
      <c r="V290" s="381"/>
      <c r="W290" s="381"/>
      <c r="X290" s="381"/>
      <c r="Y290" s="381"/>
      <c r="Z290" s="347"/>
    </row>
    <row r="291" spans="1:26" ht="19.899999999999999" customHeight="1" x14ac:dyDescent="0.15">
      <c r="A291" s="146"/>
      <c r="B291" s="134"/>
      <c r="C291" s="162"/>
      <c r="D291" s="348"/>
      <c r="E291" s="349">
        <f t="shared" si="0"/>
        <v>427</v>
      </c>
      <c r="F291" s="350" t="s">
        <v>143</v>
      </c>
      <c r="G291" s="351"/>
      <c r="H291" s="351"/>
      <c r="I291" s="351"/>
      <c r="J291" s="351"/>
      <c r="K291" s="352"/>
      <c r="L291" s="51"/>
      <c r="M291" s="52"/>
      <c r="N291" s="51"/>
      <c r="O291" s="52"/>
      <c r="P291" s="380"/>
      <c r="Q291" s="381"/>
      <c r="R291" s="381"/>
      <c r="S291" s="381"/>
      <c r="T291" s="381"/>
      <c r="U291" s="381"/>
      <c r="V291" s="381"/>
      <c r="W291" s="381"/>
      <c r="X291" s="381"/>
      <c r="Y291" s="381"/>
      <c r="Z291" s="347"/>
    </row>
    <row r="292" spans="1:26" ht="19.899999999999999" customHeight="1" x14ac:dyDescent="0.15">
      <c r="A292" s="146"/>
      <c r="B292" s="134"/>
      <c r="C292" s="162"/>
      <c r="D292" s="348"/>
      <c r="E292" s="349">
        <f t="shared" si="0"/>
        <v>428</v>
      </c>
      <c r="F292" s="350" t="s">
        <v>144</v>
      </c>
      <c r="G292" s="351"/>
      <c r="H292" s="351"/>
      <c r="I292" s="351"/>
      <c r="J292" s="351"/>
      <c r="K292" s="352"/>
      <c r="L292" s="51"/>
      <c r="M292" s="52"/>
      <c r="N292" s="51"/>
      <c r="O292" s="52"/>
      <c r="P292" s="380"/>
      <c r="Q292" s="381"/>
      <c r="R292" s="381"/>
      <c r="S292" s="381"/>
      <c r="T292" s="381"/>
      <c r="U292" s="381"/>
      <c r="V292" s="381"/>
      <c r="W292" s="381"/>
      <c r="X292" s="381"/>
      <c r="Y292" s="381"/>
      <c r="Z292" s="347"/>
    </row>
    <row r="293" spans="1:26" ht="19.899999999999999" customHeight="1" x14ac:dyDescent="0.15">
      <c r="A293" s="146">
        <f>IF(AND(L293="○", TRIM(P293)=""), 1001, 0)</f>
        <v>0</v>
      </c>
      <c r="B293" s="134"/>
      <c r="C293" s="162"/>
      <c r="D293" s="348"/>
      <c r="E293" s="349">
        <f t="shared" si="0"/>
        <v>429</v>
      </c>
      <c r="F293" s="350" t="s">
        <v>186</v>
      </c>
      <c r="G293" s="351"/>
      <c r="H293" s="351"/>
      <c r="I293" s="351"/>
      <c r="J293" s="351"/>
      <c r="K293" s="352"/>
      <c r="L293" s="51"/>
      <c r="M293" s="52"/>
      <c r="N293" s="51"/>
      <c r="O293" s="52"/>
      <c r="P293" s="84"/>
      <c r="Q293" s="85"/>
      <c r="R293" s="85"/>
      <c r="S293" s="85"/>
      <c r="T293" s="85"/>
      <c r="U293" s="85"/>
      <c r="V293" s="85"/>
      <c r="W293" s="85"/>
      <c r="X293" s="85"/>
      <c r="Y293" s="86"/>
      <c r="Z293" s="347"/>
    </row>
    <row r="294" spans="1:26" ht="19.899999999999999" customHeight="1" x14ac:dyDescent="0.15">
      <c r="A294" s="146">
        <f>IF(AND(L294="○", TRIM(P294)=""), 1001, 0)</f>
        <v>0</v>
      </c>
      <c r="B294" s="134"/>
      <c r="C294" s="162"/>
      <c r="D294" s="355"/>
      <c r="E294" s="367">
        <f t="shared" si="0"/>
        <v>430</v>
      </c>
      <c r="F294" s="371" t="s">
        <v>145</v>
      </c>
      <c r="G294" s="372"/>
      <c r="H294" s="372"/>
      <c r="I294" s="372"/>
      <c r="J294" s="372"/>
      <c r="K294" s="373"/>
      <c r="L294" s="53"/>
      <c r="M294" s="54"/>
      <c r="N294" s="53"/>
      <c r="O294" s="54"/>
      <c r="P294" s="35"/>
      <c r="Q294" s="90"/>
      <c r="R294" s="90"/>
      <c r="S294" s="90"/>
      <c r="T294" s="90"/>
      <c r="U294" s="90"/>
      <c r="V294" s="90"/>
      <c r="W294" s="90"/>
      <c r="X294" s="90"/>
      <c r="Y294" s="91"/>
      <c r="Z294" s="347"/>
    </row>
    <row r="295" spans="1:26" ht="19.899999999999999" customHeight="1" x14ac:dyDescent="0.15">
      <c r="A295" s="146"/>
      <c r="B295" s="134"/>
      <c r="C295" s="162"/>
      <c r="D295" s="382" t="s">
        <v>146</v>
      </c>
      <c r="E295" s="341">
        <f t="shared" si="0"/>
        <v>431</v>
      </c>
      <c r="F295" s="375" t="s">
        <v>147</v>
      </c>
      <c r="G295" s="376"/>
      <c r="H295" s="376"/>
      <c r="I295" s="376"/>
      <c r="J295" s="376"/>
      <c r="K295" s="377"/>
      <c r="L295" s="58"/>
      <c r="M295" s="59"/>
      <c r="N295" s="58"/>
      <c r="O295" s="59"/>
      <c r="P295" s="345"/>
      <c r="Q295" s="346"/>
      <c r="R295" s="346"/>
      <c r="S295" s="346"/>
      <c r="T295" s="346"/>
      <c r="U295" s="346"/>
      <c r="V295" s="346"/>
      <c r="W295" s="346"/>
      <c r="X295" s="346"/>
      <c r="Y295" s="383"/>
      <c r="Z295" s="347"/>
    </row>
    <row r="296" spans="1:26" ht="30" customHeight="1" x14ac:dyDescent="0.15">
      <c r="A296" s="146"/>
      <c r="B296" s="134"/>
      <c r="C296" s="162"/>
      <c r="D296" s="384"/>
      <c r="E296" s="341">
        <f t="shared" si="0"/>
        <v>432</v>
      </c>
      <c r="F296" s="350" t="s">
        <v>148</v>
      </c>
      <c r="G296" s="351"/>
      <c r="H296" s="351"/>
      <c r="I296" s="351"/>
      <c r="J296" s="351"/>
      <c r="K296" s="352"/>
      <c r="L296" s="51"/>
      <c r="M296" s="52"/>
      <c r="N296" s="51"/>
      <c r="O296" s="52"/>
      <c r="P296" s="353"/>
      <c r="Q296" s="354"/>
      <c r="R296" s="354"/>
      <c r="S296" s="354"/>
      <c r="T296" s="354"/>
      <c r="U296" s="354"/>
      <c r="V296" s="354"/>
      <c r="W296" s="354"/>
      <c r="X296" s="354"/>
      <c r="Y296" s="385"/>
      <c r="Z296" s="347"/>
    </row>
    <row r="297" spans="1:26" ht="19.899999999999999" customHeight="1" x14ac:dyDescent="0.15">
      <c r="A297" s="146"/>
      <c r="B297" s="134"/>
      <c r="C297" s="162"/>
      <c r="D297" s="384"/>
      <c r="E297" s="341">
        <f t="shared" si="0"/>
        <v>433</v>
      </c>
      <c r="F297" s="350" t="s">
        <v>149</v>
      </c>
      <c r="G297" s="351"/>
      <c r="H297" s="351"/>
      <c r="I297" s="351"/>
      <c r="J297" s="351"/>
      <c r="K297" s="352"/>
      <c r="L297" s="51"/>
      <c r="M297" s="52"/>
      <c r="N297" s="51"/>
      <c r="O297" s="52"/>
      <c r="P297" s="353"/>
      <c r="Q297" s="354"/>
      <c r="R297" s="354"/>
      <c r="S297" s="354"/>
      <c r="T297" s="354"/>
      <c r="U297" s="354"/>
      <c r="V297" s="354"/>
      <c r="W297" s="354"/>
      <c r="X297" s="354"/>
      <c r="Y297" s="385"/>
      <c r="Z297" s="347"/>
    </row>
    <row r="298" spans="1:26" ht="19.899999999999999" customHeight="1" x14ac:dyDescent="0.15">
      <c r="A298" s="146"/>
      <c r="B298" s="134"/>
      <c r="C298" s="162"/>
      <c r="D298" s="384"/>
      <c r="E298" s="341">
        <f t="shared" si="0"/>
        <v>434</v>
      </c>
      <c r="F298" s="350" t="s">
        <v>150</v>
      </c>
      <c r="G298" s="351"/>
      <c r="H298" s="351"/>
      <c r="I298" s="351"/>
      <c r="J298" s="351"/>
      <c r="K298" s="352"/>
      <c r="L298" s="51"/>
      <c r="M298" s="52"/>
      <c r="N298" s="51"/>
      <c r="O298" s="52"/>
      <c r="P298" s="353"/>
      <c r="Q298" s="354"/>
      <c r="R298" s="354"/>
      <c r="S298" s="354"/>
      <c r="T298" s="354"/>
      <c r="U298" s="354"/>
      <c r="V298" s="354"/>
      <c r="W298" s="354"/>
      <c r="X298" s="354"/>
      <c r="Y298" s="385"/>
      <c r="Z298" s="347"/>
    </row>
    <row r="299" spans="1:26" ht="19.899999999999999" customHeight="1" x14ac:dyDescent="0.15">
      <c r="A299" s="146"/>
      <c r="B299" s="134"/>
      <c r="C299" s="162"/>
      <c r="D299" s="384"/>
      <c r="E299" s="349">
        <f t="shared" si="0"/>
        <v>435</v>
      </c>
      <c r="F299" s="350" t="s">
        <v>151</v>
      </c>
      <c r="G299" s="351"/>
      <c r="H299" s="351"/>
      <c r="I299" s="351"/>
      <c r="J299" s="351"/>
      <c r="K299" s="352"/>
      <c r="L299" s="51"/>
      <c r="M299" s="52"/>
      <c r="N299" s="51"/>
      <c r="O299" s="52"/>
      <c r="P299" s="353"/>
      <c r="Q299" s="354"/>
      <c r="R299" s="354"/>
      <c r="S299" s="354"/>
      <c r="T299" s="354"/>
      <c r="U299" s="354"/>
      <c r="V299" s="354"/>
      <c r="W299" s="354"/>
      <c r="X299" s="354"/>
      <c r="Y299" s="385"/>
      <c r="Z299" s="347"/>
    </row>
    <row r="300" spans="1:26" ht="19.899999999999999" customHeight="1" x14ac:dyDescent="0.15">
      <c r="A300" s="146"/>
      <c r="B300" s="134"/>
      <c r="C300" s="162"/>
      <c r="D300" s="384"/>
      <c r="E300" s="349">
        <f t="shared" si="0"/>
        <v>436</v>
      </c>
      <c r="F300" s="350" t="s">
        <v>152</v>
      </c>
      <c r="G300" s="351"/>
      <c r="H300" s="351"/>
      <c r="I300" s="351"/>
      <c r="J300" s="351"/>
      <c r="K300" s="352"/>
      <c r="L300" s="51"/>
      <c r="M300" s="52"/>
      <c r="N300" s="51"/>
      <c r="O300" s="52"/>
      <c r="P300" s="353"/>
      <c r="Q300" s="354"/>
      <c r="R300" s="354"/>
      <c r="S300" s="354"/>
      <c r="T300" s="354"/>
      <c r="U300" s="354"/>
      <c r="V300" s="354"/>
      <c r="W300" s="354"/>
      <c r="X300" s="354"/>
      <c r="Y300" s="385"/>
      <c r="Z300" s="347"/>
    </row>
    <row r="301" spans="1:26" ht="30" customHeight="1" x14ac:dyDescent="0.15">
      <c r="A301" s="146">
        <f>IF(AND(L301="○", TRIM(P301)=""), 1001, 0)</f>
        <v>0</v>
      </c>
      <c r="B301" s="134"/>
      <c r="C301" s="162"/>
      <c r="D301" s="386"/>
      <c r="E301" s="356">
        <f t="shared" si="0"/>
        <v>437</v>
      </c>
      <c r="F301" s="371" t="s">
        <v>153</v>
      </c>
      <c r="G301" s="372"/>
      <c r="H301" s="372"/>
      <c r="I301" s="372"/>
      <c r="J301" s="372"/>
      <c r="K301" s="373"/>
      <c r="L301" s="53"/>
      <c r="M301" s="54"/>
      <c r="N301" s="53"/>
      <c r="O301" s="54"/>
      <c r="P301" s="55"/>
      <c r="Q301" s="56"/>
      <c r="R301" s="56"/>
      <c r="S301" s="56"/>
      <c r="T301" s="56"/>
      <c r="U301" s="56"/>
      <c r="V301" s="56"/>
      <c r="W301" s="56"/>
      <c r="X301" s="56"/>
      <c r="Y301" s="57"/>
      <c r="Z301" s="347"/>
    </row>
    <row r="302" spans="1:26" ht="19.899999999999999" customHeight="1" x14ac:dyDescent="0.15">
      <c r="A302" s="146"/>
      <c r="B302" s="134"/>
      <c r="C302" s="162"/>
      <c r="D302" s="382" t="s">
        <v>154</v>
      </c>
      <c r="E302" s="361">
        <f t="shared" si="0"/>
        <v>438</v>
      </c>
      <c r="F302" s="375" t="s">
        <v>155</v>
      </c>
      <c r="G302" s="376"/>
      <c r="H302" s="376"/>
      <c r="I302" s="376"/>
      <c r="J302" s="376"/>
      <c r="K302" s="377"/>
      <c r="L302" s="58"/>
      <c r="M302" s="59"/>
      <c r="N302" s="58"/>
      <c r="O302" s="59"/>
      <c r="P302" s="369"/>
      <c r="Q302" s="370"/>
      <c r="R302" s="370"/>
      <c r="S302" s="370"/>
      <c r="T302" s="370"/>
      <c r="U302" s="370"/>
      <c r="V302" s="370"/>
      <c r="W302" s="370"/>
      <c r="X302" s="370"/>
      <c r="Y302" s="370"/>
      <c r="Z302" s="347"/>
    </row>
    <row r="303" spans="1:26" ht="19.899999999999999" customHeight="1" x14ac:dyDescent="0.15">
      <c r="A303" s="146"/>
      <c r="B303" s="134"/>
      <c r="C303" s="162"/>
      <c r="D303" s="384"/>
      <c r="E303" s="349">
        <f t="shared" si="0"/>
        <v>439</v>
      </c>
      <c r="F303" s="350" t="s">
        <v>156</v>
      </c>
      <c r="G303" s="351"/>
      <c r="H303" s="351"/>
      <c r="I303" s="351"/>
      <c r="J303" s="351"/>
      <c r="K303" s="352"/>
      <c r="L303" s="51"/>
      <c r="M303" s="52"/>
      <c r="N303" s="51"/>
      <c r="O303" s="52"/>
      <c r="P303" s="369"/>
      <c r="Q303" s="370"/>
      <c r="R303" s="370"/>
      <c r="S303" s="370"/>
      <c r="T303" s="370"/>
      <c r="U303" s="370"/>
      <c r="V303" s="370"/>
      <c r="W303" s="370"/>
      <c r="X303" s="370"/>
      <c r="Y303" s="370"/>
      <c r="Z303" s="347"/>
    </row>
    <row r="304" spans="1:26" ht="19.899999999999999" customHeight="1" x14ac:dyDescent="0.15">
      <c r="A304" s="146"/>
      <c r="B304" s="134"/>
      <c r="C304" s="162"/>
      <c r="D304" s="384"/>
      <c r="E304" s="349">
        <f t="shared" si="0"/>
        <v>440</v>
      </c>
      <c r="F304" s="350" t="s">
        <v>157</v>
      </c>
      <c r="G304" s="351"/>
      <c r="H304" s="351"/>
      <c r="I304" s="351"/>
      <c r="J304" s="351"/>
      <c r="K304" s="352"/>
      <c r="L304" s="51"/>
      <c r="M304" s="52"/>
      <c r="N304" s="51"/>
      <c r="O304" s="52"/>
      <c r="P304" s="369"/>
      <c r="Q304" s="370"/>
      <c r="R304" s="370"/>
      <c r="S304" s="370"/>
      <c r="T304" s="370"/>
      <c r="U304" s="370"/>
      <c r="V304" s="370"/>
      <c r="W304" s="370"/>
      <c r="X304" s="370"/>
      <c r="Y304" s="370"/>
      <c r="Z304" s="347"/>
    </row>
    <row r="305" spans="1:26" ht="19.899999999999999" customHeight="1" x14ac:dyDescent="0.15">
      <c r="A305" s="146">
        <f>IF(AND(L305="○", TRIM(P305)=""), 1001, 0)</f>
        <v>0</v>
      </c>
      <c r="B305" s="134"/>
      <c r="C305" s="162"/>
      <c r="D305" s="386"/>
      <c r="E305" s="367">
        <f t="shared" si="0"/>
        <v>441</v>
      </c>
      <c r="F305" s="371" t="s">
        <v>158</v>
      </c>
      <c r="G305" s="372"/>
      <c r="H305" s="372"/>
      <c r="I305" s="372"/>
      <c r="J305" s="372"/>
      <c r="K305" s="373"/>
      <c r="L305" s="53"/>
      <c r="M305" s="54"/>
      <c r="N305" s="53"/>
      <c r="O305" s="54"/>
      <c r="P305" s="98"/>
      <c r="Q305" s="99"/>
      <c r="R305" s="99"/>
      <c r="S305" s="99"/>
      <c r="T305" s="99"/>
      <c r="U305" s="99"/>
      <c r="V305" s="99"/>
      <c r="W305" s="99"/>
      <c r="X305" s="99"/>
      <c r="Y305" s="100"/>
      <c r="Z305" s="347"/>
    </row>
    <row r="306" spans="1:26" ht="19.899999999999999" customHeight="1" x14ac:dyDescent="0.15">
      <c r="A306" s="146"/>
      <c r="B306" s="134"/>
      <c r="C306" s="162"/>
      <c r="D306" s="382" t="s">
        <v>159</v>
      </c>
      <c r="E306" s="361">
        <f t="shared" si="0"/>
        <v>442</v>
      </c>
      <c r="F306" s="375" t="s">
        <v>160</v>
      </c>
      <c r="G306" s="376"/>
      <c r="H306" s="376"/>
      <c r="I306" s="376"/>
      <c r="J306" s="376"/>
      <c r="K306" s="377"/>
      <c r="L306" s="58"/>
      <c r="M306" s="59"/>
      <c r="N306" s="58"/>
      <c r="O306" s="59"/>
      <c r="P306" s="387"/>
      <c r="Q306" s="388"/>
      <c r="R306" s="388"/>
      <c r="S306" s="388"/>
      <c r="T306" s="388"/>
      <c r="U306" s="388"/>
      <c r="V306" s="388"/>
      <c r="W306" s="388"/>
      <c r="X306" s="388"/>
      <c r="Y306" s="389"/>
      <c r="Z306" s="347"/>
    </row>
    <row r="307" spans="1:26" ht="19.899999999999999" customHeight="1" x14ac:dyDescent="0.15">
      <c r="A307" s="146"/>
      <c r="B307" s="134"/>
      <c r="C307" s="347"/>
      <c r="D307" s="384"/>
      <c r="E307" s="349">
        <f t="shared" si="0"/>
        <v>443</v>
      </c>
      <c r="F307" s="350" t="s">
        <v>161</v>
      </c>
      <c r="G307" s="351"/>
      <c r="H307" s="351"/>
      <c r="I307" s="351"/>
      <c r="J307" s="351"/>
      <c r="K307" s="352"/>
      <c r="L307" s="51"/>
      <c r="M307" s="52"/>
      <c r="N307" s="51"/>
      <c r="O307" s="52"/>
      <c r="P307" s="369"/>
      <c r="Q307" s="370"/>
      <c r="R307" s="370"/>
      <c r="S307" s="370"/>
      <c r="T307" s="370"/>
      <c r="U307" s="370"/>
      <c r="V307" s="370"/>
      <c r="W307" s="370"/>
      <c r="X307" s="370"/>
      <c r="Y307" s="390"/>
      <c r="Z307" s="347"/>
    </row>
    <row r="308" spans="1:26" ht="19.899999999999999" customHeight="1" x14ac:dyDescent="0.15">
      <c r="A308" s="146">
        <f>IF(AND(L308="○", TRIM(P308)=""), 1001, 0)</f>
        <v>0</v>
      </c>
      <c r="B308" s="134"/>
      <c r="C308" s="162"/>
      <c r="D308" s="386"/>
      <c r="E308" s="367">
        <f t="shared" si="0"/>
        <v>444</v>
      </c>
      <c r="F308" s="357" t="s">
        <v>162</v>
      </c>
      <c r="G308" s="358"/>
      <c r="H308" s="358"/>
      <c r="I308" s="358"/>
      <c r="J308" s="358"/>
      <c r="K308" s="359"/>
      <c r="L308" s="53"/>
      <c r="M308" s="54"/>
      <c r="N308" s="53"/>
      <c r="O308" s="54"/>
      <c r="P308" s="98"/>
      <c r="Q308" s="99"/>
      <c r="R308" s="99"/>
      <c r="S308" s="99"/>
      <c r="T308" s="99"/>
      <c r="U308" s="99"/>
      <c r="V308" s="99"/>
      <c r="W308" s="99"/>
      <c r="X308" s="99"/>
      <c r="Y308" s="100"/>
      <c r="Z308" s="347"/>
    </row>
    <row r="309" spans="1:26" ht="19.899999999999999" customHeight="1" x14ac:dyDescent="0.15">
      <c r="A309" s="146"/>
      <c r="B309" s="134"/>
      <c r="C309" s="162"/>
      <c r="D309" s="382" t="s">
        <v>163</v>
      </c>
      <c r="E309" s="361">
        <f t="shared" si="0"/>
        <v>445</v>
      </c>
      <c r="F309" s="362" t="s">
        <v>164</v>
      </c>
      <c r="G309" s="363"/>
      <c r="H309" s="363"/>
      <c r="I309" s="363"/>
      <c r="J309" s="363"/>
      <c r="K309" s="364"/>
      <c r="L309" s="58"/>
      <c r="M309" s="59"/>
      <c r="N309" s="58"/>
      <c r="O309" s="59"/>
      <c r="P309" s="391"/>
      <c r="Q309" s="392"/>
      <c r="R309" s="392"/>
      <c r="S309" s="392"/>
      <c r="T309" s="392"/>
      <c r="U309" s="392"/>
      <c r="V309" s="392"/>
      <c r="W309" s="392"/>
      <c r="X309" s="392"/>
      <c r="Y309" s="393"/>
      <c r="Z309" s="347"/>
    </row>
    <row r="310" spans="1:26" ht="19.899999999999999" customHeight="1" x14ac:dyDescent="0.15">
      <c r="A310" s="146"/>
      <c r="B310" s="134"/>
      <c r="C310" s="162"/>
      <c r="D310" s="384"/>
      <c r="E310" s="349">
        <f t="shared" si="0"/>
        <v>446</v>
      </c>
      <c r="F310" s="350" t="s">
        <v>165</v>
      </c>
      <c r="G310" s="351"/>
      <c r="H310" s="351"/>
      <c r="I310" s="351"/>
      <c r="J310" s="351"/>
      <c r="K310" s="352"/>
      <c r="L310" s="51"/>
      <c r="M310" s="52"/>
      <c r="N310" s="51"/>
      <c r="O310" s="52"/>
      <c r="P310" s="394"/>
      <c r="Q310" s="395"/>
      <c r="R310" s="395"/>
      <c r="S310" s="395"/>
      <c r="T310" s="395"/>
      <c r="U310" s="395"/>
      <c r="V310" s="395"/>
      <c r="W310" s="395"/>
      <c r="X310" s="395"/>
      <c r="Y310" s="396"/>
      <c r="Z310" s="347"/>
    </row>
    <row r="311" spans="1:26" ht="19.899999999999999" customHeight="1" x14ac:dyDescent="0.15">
      <c r="A311" s="146"/>
      <c r="B311" s="134"/>
      <c r="C311" s="162"/>
      <c r="D311" s="384"/>
      <c r="E311" s="349">
        <f t="shared" si="0"/>
        <v>447</v>
      </c>
      <c r="F311" s="350" t="s">
        <v>166</v>
      </c>
      <c r="G311" s="351"/>
      <c r="H311" s="351"/>
      <c r="I311" s="351"/>
      <c r="J311" s="351"/>
      <c r="K311" s="352"/>
      <c r="L311" s="51"/>
      <c r="M311" s="52"/>
      <c r="N311" s="51"/>
      <c r="O311" s="52"/>
      <c r="P311" s="394"/>
      <c r="Q311" s="395"/>
      <c r="R311" s="395"/>
      <c r="S311" s="395"/>
      <c r="T311" s="395"/>
      <c r="U311" s="395"/>
      <c r="V311" s="395"/>
      <c r="W311" s="395"/>
      <c r="X311" s="395"/>
      <c r="Y311" s="396"/>
      <c r="Z311" s="347"/>
    </row>
    <row r="312" spans="1:26" ht="19.899999999999999" customHeight="1" x14ac:dyDescent="0.15">
      <c r="A312" s="146"/>
      <c r="B312" s="134"/>
      <c r="C312" s="162"/>
      <c r="D312" s="384"/>
      <c r="E312" s="349">
        <f t="shared" si="0"/>
        <v>448</v>
      </c>
      <c r="F312" s="350" t="s">
        <v>167</v>
      </c>
      <c r="G312" s="351"/>
      <c r="H312" s="351"/>
      <c r="I312" s="351"/>
      <c r="J312" s="351"/>
      <c r="K312" s="352"/>
      <c r="L312" s="51"/>
      <c r="M312" s="52"/>
      <c r="N312" s="51"/>
      <c r="O312" s="52"/>
      <c r="P312" s="394"/>
      <c r="Q312" s="395"/>
      <c r="R312" s="395"/>
      <c r="S312" s="395"/>
      <c r="T312" s="395"/>
      <c r="U312" s="395"/>
      <c r="V312" s="395"/>
      <c r="W312" s="395"/>
      <c r="X312" s="395"/>
      <c r="Y312" s="396"/>
      <c r="Z312" s="347"/>
    </row>
    <row r="313" spans="1:26" ht="19.899999999999999" customHeight="1" x14ac:dyDescent="0.15">
      <c r="A313" s="146">
        <f>IF(AND(L313="○", TRIM(P313)=""), 1001, 0)</f>
        <v>0</v>
      </c>
      <c r="B313" s="134"/>
      <c r="C313" s="162"/>
      <c r="D313" s="384"/>
      <c r="E313" s="349">
        <f t="shared" si="0"/>
        <v>449</v>
      </c>
      <c r="F313" s="350" t="s">
        <v>187</v>
      </c>
      <c r="G313" s="351"/>
      <c r="H313" s="351"/>
      <c r="I313" s="351"/>
      <c r="J313" s="351"/>
      <c r="K313" s="352"/>
      <c r="L313" s="51"/>
      <c r="M313" s="52"/>
      <c r="N313" s="51"/>
      <c r="O313" s="52"/>
      <c r="P313" s="84"/>
      <c r="Q313" s="85"/>
      <c r="R313" s="85"/>
      <c r="S313" s="85"/>
      <c r="T313" s="85"/>
      <c r="U313" s="85"/>
      <c r="V313" s="85"/>
      <c r="W313" s="85"/>
      <c r="X313" s="85"/>
      <c r="Y313" s="86"/>
      <c r="Z313" s="347"/>
    </row>
    <row r="314" spans="1:26" ht="19.899999999999999" customHeight="1" x14ac:dyDescent="0.15">
      <c r="A314" s="146">
        <f>IF(AND(L314="○", TRIM(P314)=""), 1001, 0)</f>
        <v>0</v>
      </c>
      <c r="B314" s="134"/>
      <c r="C314" s="162"/>
      <c r="D314" s="386"/>
      <c r="E314" s="367">
        <f t="shared" si="0"/>
        <v>450</v>
      </c>
      <c r="F314" s="371" t="s">
        <v>168</v>
      </c>
      <c r="G314" s="372"/>
      <c r="H314" s="372"/>
      <c r="I314" s="372"/>
      <c r="J314" s="372"/>
      <c r="K314" s="373"/>
      <c r="L314" s="53"/>
      <c r="M314" s="54"/>
      <c r="N314" s="53"/>
      <c r="O314" s="54"/>
      <c r="P314" s="35"/>
      <c r="Q314" s="90"/>
      <c r="R314" s="90"/>
      <c r="S314" s="90"/>
      <c r="T314" s="90"/>
      <c r="U314" s="90"/>
      <c r="V314" s="90"/>
      <c r="W314" s="90"/>
      <c r="X314" s="90"/>
      <c r="Y314" s="91"/>
      <c r="Z314" s="347"/>
    </row>
    <row r="315" spans="1:26" ht="19.899999999999999" customHeight="1" x14ac:dyDescent="0.15">
      <c r="A315" s="146"/>
      <c r="B315" s="134"/>
      <c r="C315" s="162"/>
      <c r="D315" s="382" t="s">
        <v>169</v>
      </c>
      <c r="E315" s="361">
        <f t="shared" si="0"/>
        <v>451</v>
      </c>
      <c r="F315" s="375" t="s">
        <v>170</v>
      </c>
      <c r="G315" s="376"/>
      <c r="H315" s="376"/>
      <c r="I315" s="376"/>
      <c r="J315" s="376"/>
      <c r="K315" s="377"/>
      <c r="L315" s="58"/>
      <c r="M315" s="59"/>
      <c r="N315" s="58"/>
      <c r="O315" s="59"/>
      <c r="P315" s="387"/>
      <c r="Q315" s="388"/>
      <c r="R315" s="388"/>
      <c r="S315" s="388"/>
      <c r="T315" s="388"/>
      <c r="U315" s="388"/>
      <c r="V315" s="388"/>
      <c r="W315" s="388"/>
      <c r="X315" s="388"/>
      <c r="Y315" s="389"/>
      <c r="Z315" s="347"/>
    </row>
    <row r="316" spans="1:26" ht="19.899999999999999" customHeight="1" x14ac:dyDescent="0.15">
      <c r="A316" s="146"/>
      <c r="B316" s="134"/>
      <c r="C316" s="162"/>
      <c r="D316" s="384"/>
      <c r="E316" s="349">
        <f t="shared" si="0"/>
        <v>452</v>
      </c>
      <c r="F316" s="350" t="s">
        <v>171</v>
      </c>
      <c r="G316" s="351"/>
      <c r="H316" s="351"/>
      <c r="I316" s="351"/>
      <c r="J316" s="351"/>
      <c r="K316" s="352"/>
      <c r="L316" s="51"/>
      <c r="M316" s="52"/>
      <c r="N316" s="51"/>
      <c r="O316" s="52"/>
      <c r="P316" s="369"/>
      <c r="Q316" s="370"/>
      <c r="R316" s="370"/>
      <c r="S316" s="370"/>
      <c r="T316" s="370"/>
      <c r="U316" s="370"/>
      <c r="V316" s="370"/>
      <c r="W316" s="370"/>
      <c r="X316" s="370"/>
      <c r="Y316" s="390"/>
      <c r="Z316" s="347"/>
    </row>
    <row r="317" spans="1:26" ht="19.899999999999999" customHeight="1" x14ac:dyDescent="0.15">
      <c r="A317" s="146"/>
      <c r="B317" s="134"/>
      <c r="C317" s="162"/>
      <c r="D317" s="384"/>
      <c r="E317" s="349">
        <f t="shared" si="0"/>
        <v>453</v>
      </c>
      <c r="F317" s="350" t="s">
        <v>172</v>
      </c>
      <c r="G317" s="351"/>
      <c r="H317" s="351"/>
      <c r="I317" s="351"/>
      <c r="J317" s="351"/>
      <c r="K317" s="352"/>
      <c r="L317" s="51"/>
      <c r="M317" s="52"/>
      <c r="N317" s="51"/>
      <c r="O317" s="52"/>
      <c r="P317" s="369"/>
      <c r="Q317" s="370"/>
      <c r="R317" s="370"/>
      <c r="S317" s="370"/>
      <c r="T317" s="370"/>
      <c r="U317" s="370"/>
      <c r="V317" s="370"/>
      <c r="W317" s="370"/>
      <c r="X317" s="370"/>
      <c r="Y317" s="390"/>
      <c r="Z317" s="347"/>
    </row>
    <row r="318" spans="1:26" ht="19.899999999999999" customHeight="1" x14ac:dyDescent="0.15">
      <c r="A318" s="146"/>
      <c r="B318" s="134"/>
      <c r="C318" s="162"/>
      <c r="D318" s="384"/>
      <c r="E318" s="349">
        <f t="shared" si="0"/>
        <v>454</v>
      </c>
      <c r="F318" s="350" t="s">
        <v>173</v>
      </c>
      <c r="G318" s="351"/>
      <c r="H318" s="351"/>
      <c r="I318" s="351"/>
      <c r="J318" s="351"/>
      <c r="K318" s="352"/>
      <c r="L318" s="51"/>
      <c r="M318" s="52"/>
      <c r="N318" s="51"/>
      <c r="O318" s="52"/>
      <c r="P318" s="369"/>
      <c r="Q318" s="370"/>
      <c r="R318" s="370"/>
      <c r="S318" s="370"/>
      <c r="T318" s="370"/>
      <c r="U318" s="370"/>
      <c r="V318" s="370"/>
      <c r="W318" s="370"/>
      <c r="X318" s="370"/>
      <c r="Y318" s="390"/>
      <c r="Z318" s="347"/>
    </row>
    <row r="319" spans="1:26" ht="19.899999999999999" customHeight="1" x14ac:dyDescent="0.15">
      <c r="A319" s="146"/>
      <c r="B319" s="134"/>
      <c r="C319" s="162"/>
      <c r="D319" s="384"/>
      <c r="E319" s="349">
        <f t="shared" si="0"/>
        <v>455</v>
      </c>
      <c r="F319" s="350" t="s">
        <v>174</v>
      </c>
      <c r="G319" s="351"/>
      <c r="H319" s="351"/>
      <c r="I319" s="351"/>
      <c r="J319" s="351"/>
      <c r="K319" s="352"/>
      <c r="L319" s="51"/>
      <c r="M319" s="52"/>
      <c r="N319" s="51"/>
      <c r="O319" s="52"/>
      <c r="P319" s="369"/>
      <c r="Q319" s="370"/>
      <c r="R319" s="370"/>
      <c r="S319" s="370"/>
      <c r="T319" s="370"/>
      <c r="U319" s="370"/>
      <c r="V319" s="370"/>
      <c r="W319" s="370"/>
      <c r="X319" s="370"/>
      <c r="Y319" s="390"/>
      <c r="Z319" s="347"/>
    </row>
    <row r="320" spans="1:26" ht="19.899999999999999" customHeight="1" x14ac:dyDescent="0.15">
      <c r="A320" s="146"/>
      <c r="B320" s="134"/>
      <c r="C320" s="162"/>
      <c r="D320" s="384"/>
      <c r="E320" s="349">
        <f t="shared" si="0"/>
        <v>456</v>
      </c>
      <c r="F320" s="350" t="s">
        <v>175</v>
      </c>
      <c r="G320" s="351"/>
      <c r="H320" s="351"/>
      <c r="I320" s="351"/>
      <c r="J320" s="351"/>
      <c r="K320" s="352"/>
      <c r="L320" s="51"/>
      <c r="M320" s="52"/>
      <c r="N320" s="51"/>
      <c r="O320" s="52"/>
      <c r="P320" s="369"/>
      <c r="Q320" s="370"/>
      <c r="R320" s="370"/>
      <c r="S320" s="370"/>
      <c r="T320" s="370"/>
      <c r="U320" s="370"/>
      <c r="V320" s="370"/>
      <c r="W320" s="370"/>
      <c r="X320" s="370"/>
      <c r="Y320" s="390"/>
      <c r="Z320" s="347"/>
    </row>
    <row r="321" spans="1:27" ht="19.899999999999999" customHeight="1" x14ac:dyDescent="0.15">
      <c r="A321" s="146"/>
      <c r="B321" s="134"/>
      <c r="C321" s="162"/>
      <c r="D321" s="384"/>
      <c r="E321" s="349">
        <f t="shared" si="0"/>
        <v>457</v>
      </c>
      <c r="F321" s="350" t="s">
        <v>176</v>
      </c>
      <c r="G321" s="351"/>
      <c r="H321" s="351"/>
      <c r="I321" s="351"/>
      <c r="J321" s="351"/>
      <c r="K321" s="352"/>
      <c r="L321" s="51"/>
      <c r="M321" s="52"/>
      <c r="N321" s="51"/>
      <c r="O321" s="52"/>
      <c r="P321" s="369"/>
      <c r="Q321" s="370"/>
      <c r="R321" s="370"/>
      <c r="S321" s="370"/>
      <c r="T321" s="370"/>
      <c r="U321" s="370"/>
      <c r="V321" s="370"/>
      <c r="W321" s="370"/>
      <c r="X321" s="370"/>
      <c r="Y321" s="390"/>
      <c r="Z321" s="347"/>
    </row>
    <row r="322" spans="1:27" ht="19.899999999999999" customHeight="1" x14ac:dyDescent="0.15">
      <c r="A322" s="146"/>
      <c r="B322" s="134"/>
      <c r="C322" s="162"/>
      <c r="D322" s="384"/>
      <c r="E322" s="349">
        <f t="shared" si="0"/>
        <v>458</v>
      </c>
      <c r="F322" s="350" t="s">
        <v>177</v>
      </c>
      <c r="G322" s="351"/>
      <c r="H322" s="351"/>
      <c r="I322" s="351"/>
      <c r="J322" s="351"/>
      <c r="K322" s="352"/>
      <c r="L322" s="51"/>
      <c r="M322" s="52"/>
      <c r="N322" s="51"/>
      <c r="O322" s="52"/>
      <c r="P322" s="369"/>
      <c r="Q322" s="370"/>
      <c r="R322" s="370"/>
      <c r="S322" s="370"/>
      <c r="T322" s="370"/>
      <c r="U322" s="370"/>
      <c r="V322" s="370"/>
      <c r="W322" s="370"/>
      <c r="X322" s="370"/>
      <c r="Y322" s="390"/>
      <c r="Z322" s="347"/>
    </row>
    <row r="323" spans="1:27" ht="30" customHeight="1" x14ac:dyDescent="0.15">
      <c r="A323" s="146"/>
      <c r="B323" s="134"/>
      <c r="C323" s="162"/>
      <c r="D323" s="384"/>
      <c r="E323" s="349">
        <f t="shared" si="0"/>
        <v>459</v>
      </c>
      <c r="F323" s="350" t="s">
        <v>178</v>
      </c>
      <c r="G323" s="351"/>
      <c r="H323" s="351"/>
      <c r="I323" s="351"/>
      <c r="J323" s="351"/>
      <c r="K323" s="352"/>
      <c r="L323" s="51"/>
      <c r="M323" s="52"/>
      <c r="N323" s="51"/>
      <c r="O323" s="52"/>
      <c r="P323" s="369"/>
      <c r="Q323" s="370"/>
      <c r="R323" s="370"/>
      <c r="S323" s="370"/>
      <c r="T323" s="370"/>
      <c r="U323" s="370"/>
      <c r="V323" s="370"/>
      <c r="W323" s="370"/>
      <c r="X323" s="370"/>
      <c r="Y323" s="390"/>
      <c r="Z323" s="347"/>
    </row>
    <row r="324" spans="1:27" ht="19.899999999999999" customHeight="1" x14ac:dyDescent="0.15">
      <c r="A324" s="146"/>
      <c r="B324" s="134"/>
      <c r="C324" s="162"/>
      <c r="D324" s="384"/>
      <c r="E324" s="349">
        <f t="shared" si="0"/>
        <v>460</v>
      </c>
      <c r="F324" s="350" t="s">
        <v>179</v>
      </c>
      <c r="G324" s="351"/>
      <c r="H324" s="351"/>
      <c r="I324" s="351"/>
      <c r="J324" s="351"/>
      <c r="K324" s="352"/>
      <c r="L324" s="51"/>
      <c r="M324" s="52"/>
      <c r="N324" s="51"/>
      <c r="O324" s="52"/>
      <c r="P324" s="369"/>
      <c r="Q324" s="370"/>
      <c r="R324" s="370"/>
      <c r="S324" s="370"/>
      <c r="T324" s="370"/>
      <c r="U324" s="370"/>
      <c r="V324" s="370"/>
      <c r="W324" s="370"/>
      <c r="X324" s="370"/>
      <c r="Y324" s="390"/>
      <c r="Z324" s="347"/>
    </row>
    <row r="325" spans="1:27" ht="19.899999999999999" customHeight="1" x14ac:dyDescent="0.15">
      <c r="A325" s="146"/>
      <c r="B325" s="134"/>
      <c r="C325" s="162"/>
      <c r="D325" s="384"/>
      <c r="E325" s="349">
        <f t="shared" si="0"/>
        <v>461</v>
      </c>
      <c r="F325" s="350" t="s">
        <v>188</v>
      </c>
      <c r="G325" s="351"/>
      <c r="H325" s="351"/>
      <c r="I325" s="351"/>
      <c r="J325" s="351"/>
      <c r="K325" s="352"/>
      <c r="L325" s="51"/>
      <c r="M325" s="52"/>
      <c r="N325" s="51"/>
      <c r="O325" s="52"/>
      <c r="P325" s="369"/>
      <c r="Q325" s="370"/>
      <c r="R325" s="370"/>
      <c r="S325" s="370"/>
      <c r="T325" s="370"/>
      <c r="U325" s="370"/>
      <c r="V325" s="370"/>
      <c r="W325" s="370"/>
      <c r="X325" s="370"/>
      <c r="Y325" s="390"/>
      <c r="Z325" s="347"/>
    </row>
    <row r="326" spans="1:27" ht="19.899999999999999" customHeight="1" x14ac:dyDescent="0.15">
      <c r="A326" s="146"/>
      <c r="B326" s="134"/>
      <c r="C326" s="162"/>
      <c r="D326" s="384"/>
      <c r="E326" s="349">
        <f t="shared" si="0"/>
        <v>462</v>
      </c>
      <c r="F326" s="350" t="s">
        <v>180</v>
      </c>
      <c r="G326" s="351"/>
      <c r="H326" s="351"/>
      <c r="I326" s="351"/>
      <c r="J326" s="351"/>
      <c r="K326" s="352"/>
      <c r="L326" s="51"/>
      <c r="M326" s="52"/>
      <c r="N326" s="51"/>
      <c r="O326" s="52"/>
      <c r="P326" s="369"/>
      <c r="Q326" s="370"/>
      <c r="R326" s="370"/>
      <c r="S326" s="370"/>
      <c r="T326" s="370"/>
      <c r="U326" s="370"/>
      <c r="V326" s="370"/>
      <c r="W326" s="370"/>
      <c r="X326" s="370"/>
      <c r="Y326" s="390"/>
      <c r="Z326" s="347"/>
    </row>
    <row r="327" spans="1:27" ht="19.899999999999999" customHeight="1" x14ac:dyDescent="0.15">
      <c r="A327" s="146"/>
      <c r="B327" s="134"/>
      <c r="C327" s="162"/>
      <c r="D327" s="384"/>
      <c r="E327" s="349">
        <f t="shared" si="0"/>
        <v>463</v>
      </c>
      <c r="F327" s="350" t="s">
        <v>181</v>
      </c>
      <c r="G327" s="351"/>
      <c r="H327" s="351"/>
      <c r="I327" s="351"/>
      <c r="J327" s="351"/>
      <c r="K327" s="352"/>
      <c r="L327" s="51"/>
      <c r="M327" s="52"/>
      <c r="N327" s="51"/>
      <c r="O327" s="52"/>
      <c r="P327" s="369"/>
      <c r="Q327" s="370"/>
      <c r="R327" s="370"/>
      <c r="S327" s="370"/>
      <c r="T327" s="370"/>
      <c r="U327" s="370"/>
      <c r="V327" s="370"/>
      <c r="W327" s="370"/>
      <c r="X327" s="370"/>
      <c r="Y327" s="390"/>
      <c r="Z327" s="347"/>
    </row>
    <row r="328" spans="1:27" ht="19.899999999999999" customHeight="1" x14ac:dyDescent="0.15">
      <c r="A328" s="146">
        <f>IF(AND(L328="○", TRIM(P328)=""), 1001, 0)</f>
        <v>0</v>
      </c>
      <c r="B328" s="134"/>
      <c r="C328" s="162"/>
      <c r="D328" s="384"/>
      <c r="E328" s="349">
        <f t="shared" si="0"/>
        <v>464</v>
      </c>
      <c r="F328" s="350" t="s">
        <v>359</v>
      </c>
      <c r="G328" s="351"/>
      <c r="H328" s="351"/>
      <c r="I328" s="351"/>
      <c r="J328" s="351"/>
      <c r="K328" s="352"/>
      <c r="L328" s="51"/>
      <c r="M328" s="52"/>
      <c r="N328" s="51"/>
      <c r="O328" s="52"/>
      <c r="P328" s="84"/>
      <c r="Q328" s="85"/>
      <c r="R328" s="85"/>
      <c r="S328" s="85"/>
      <c r="T328" s="85"/>
      <c r="U328" s="85"/>
      <c r="V328" s="85"/>
      <c r="W328" s="85"/>
      <c r="X328" s="85"/>
      <c r="Y328" s="86"/>
      <c r="Z328" s="347"/>
    </row>
    <row r="329" spans="1:27" ht="19.899999999999999" customHeight="1" x14ac:dyDescent="0.15">
      <c r="A329" s="146">
        <f>IF(AND(L329="○", TRIM(P329)=""), 1001, 0)</f>
        <v>0</v>
      </c>
      <c r="B329" s="134"/>
      <c r="C329" s="162"/>
      <c r="D329" s="386"/>
      <c r="E329" s="349">
        <f t="shared" si="0"/>
        <v>465</v>
      </c>
      <c r="F329" s="350" t="s">
        <v>182</v>
      </c>
      <c r="G329" s="351"/>
      <c r="H329" s="351"/>
      <c r="I329" s="351"/>
      <c r="J329" s="351"/>
      <c r="K329" s="352"/>
      <c r="L329" s="53"/>
      <c r="M329" s="54"/>
      <c r="N329" s="53"/>
      <c r="O329" s="54"/>
      <c r="P329" s="35"/>
      <c r="Q329" s="90"/>
      <c r="R329" s="90"/>
      <c r="S329" s="90"/>
      <c r="T329" s="90"/>
      <c r="U329" s="90"/>
      <c r="V329" s="90"/>
      <c r="W329" s="90"/>
      <c r="X329" s="90"/>
      <c r="Y329" s="91"/>
      <c r="Z329" s="347"/>
    </row>
    <row r="330" spans="1:27" ht="20.100000000000001" customHeight="1" x14ac:dyDescent="0.15">
      <c r="A330" s="146"/>
      <c r="B330" s="134"/>
      <c r="C330" s="162"/>
      <c r="D330" s="332" t="s">
        <v>185</v>
      </c>
      <c r="E330" s="332"/>
      <c r="F330" s="332"/>
      <c r="G330" s="332"/>
      <c r="H330" s="332"/>
      <c r="I330" s="332"/>
      <c r="J330" s="332"/>
      <c r="K330" s="332"/>
      <c r="L330" s="332"/>
      <c r="M330" s="332"/>
      <c r="N330" s="332"/>
      <c r="O330" s="332"/>
      <c r="P330" s="332"/>
      <c r="Q330" s="332"/>
      <c r="R330" s="332"/>
      <c r="S330" s="332"/>
      <c r="T330" s="332"/>
      <c r="U330" s="332"/>
      <c r="V330" s="332"/>
      <c r="W330" s="332"/>
      <c r="X330" s="332"/>
      <c r="Y330" s="332"/>
      <c r="Z330" s="155"/>
    </row>
    <row r="331" spans="1:27" ht="20.100000000000001" customHeight="1" x14ac:dyDescent="0.15">
      <c r="A331" s="146"/>
      <c r="B331" s="134"/>
      <c r="C331" s="166"/>
      <c r="D331" s="167"/>
      <c r="E331" s="167"/>
      <c r="F331" s="167"/>
      <c r="G331" s="167"/>
      <c r="H331" s="167"/>
      <c r="I331" s="167"/>
      <c r="J331" s="168"/>
      <c r="K331" s="168"/>
      <c r="L331" s="168"/>
      <c r="M331" s="168"/>
      <c r="N331" s="168"/>
      <c r="O331" s="168"/>
      <c r="P331" s="168"/>
      <c r="Q331" s="168"/>
      <c r="R331" s="168"/>
      <c r="S331" s="168"/>
      <c r="T331" s="168"/>
      <c r="U331" s="168"/>
      <c r="V331" s="168"/>
      <c r="W331" s="168"/>
      <c r="X331" s="168"/>
      <c r="Y331" s="168"/>
      <c r="Z331" s="169"/>
    </row>
    <row r="332" spans="1:27" ht="20.100000000000001" customHeight="1" x14ac:dyDescent="0.15">
      <c r="A332" s="146"/>
      <c r="B332" s="134"/>
      <c r="C332" s="152"/>
      <c r="D332" s="152"/>
      <c r="E332" s="152"/>
      <c r="F332" s="152"/>
      <c r="G332" s="152"/>
      <c r="H332" s="152"/>
      <c r="I332" s="152"/>
      <c r="J332" s="397"/>
      <c r="K332" s="397"/>
      <c r="L332" s="397"/>
      <c r="M332" s="397"/>
      <c r="N332" s="397"/>
      <c r="O332" s="397"/>
      <c r="P332" s="397"/>
      <c r="Q332" s="397"/>
      <c r="R332" s="397"/>
      <c r="S332" s="397"/>
      <c r="T332" s="397"/>
      <c r="U332" s="397"/>
      <c r="V332" s="397"/>
      <c r="W332" s="397"/>
      <c r="X332" s="397"/>
      <c r="Y332" s="397"/>
      <c r="Z332" s="152"/>
    </row>
    <row r="333" spans="1:27" ht="20.100000000000001" customHeight="1" x14ac:dyDescent="0.15">
      <c r="A333" s="146"/>
      <c r="B333" s="154"/>
      <c r="C333" s="249"/>
      <c r="D333" s="154"/>
      <c r="E333" s="154"/>
      <c r="F333" s="154"/>
      <c r="G333" s="154"/>
      <c r="H333" s="154"/>
      <c r="I333" s="154"/>
      <c r="J333" s="164"/>
      <c r="K333" s="164"/>
      <c r="L333" s="164"/>
      <c r="M333" s="164"/>
      <c r="N333" s="164"/>
      <c r="O333" s="164"/>
      <c r="P333" s="164"/>
      <c r="Q333" s="164"/>
      <c r="R333" s="164"/>
      <c r="S333" s="164"/>
      <c r="T333" s="164"/>
      <c r="U333" s="164"/>
      <c r="V333" s="164"/>
      <c r="W333" s="164"/>
      <c r="X333" s="164"/>
      <c r="Y333" s="164"/>
      <c r="Z333" s="154"/>
    </row>
    <row r="334" spans="1:27" ht="19.899999999999999" customHeight="1" x14ac:dyDescent="0.15">
      <c r="A334" s="134"/>
      <c r="B334" s="134"/>
      <c r="C334" s="170" t="s">
        <v>247</v>
      </c>
      <c r="D334" s="171"/>
      <c r="E334" s="171"/>
      <c r="F334" s="171"/>
      <c r="G334" s="171"/>
      <c r="H334" s="172"/>
      <c r="I334" s="298"/>
      <c r="J334" s="249"/>
      <c r="L334" s="398"/>
      <c r="N334" s="399"/>
      <c r="P334" s="400"/>
      <c r="Q334" s="400"/>
      <c r="R334" s="400"/>
      <c r="S334" s="400"/>
      <c r="U334" s="399"/>
      <c r="V334" s="399"/>
      <c r="W334" s="399"/>
      <c r="X334" s="399"/>
    </row>
    <row r="335" spans="1:27" ht="20.100000000000001" customHeight="1" x14ac:dyDescent="0.15">
      <c r="A335" s="134"/>
      <c r="B335" s="134"/>
      <c r="C335" s="150"/>
      <c r="D335" s="151"/>
      <c r="E335" s="151"/>
      <c r="F335" s="151"/>
      <c r="G335" s="151"/>
      <c r="H335" s="151"/>
      <c r="I335" s="151"/>
      <c r="J335" s="151"/>
      <c r="K335" s="401"/>
      <c r="L335" s="401"/>
      <c r="M335" s="401"/>
      <c r="N335" s="152"/>
      <c r="O335" s="152"/>
      <c r="P335" s="402"/>
      <c r="Q335" s="402"/>
      <c r="R335" s="403"/>
      <c r="S335" s="403"/>
      <c r="T335" s="404"/>
      <c r="U335" s="404"/>
      <c r="V335" s="404"/>
      <c r="W335" s="404"/>
      <c r="X335" s="404"/>
      <c r="Y335" s="404"/>
      <c r="Z335" s="153"/>
      <c r="AA335" s="399"/>
    </row>
    <row r="336" spans="1:27" ht="15.75" hidden="1" customHeight="1" x14ac:dyDescent="0.15">
      <c r="A336" s="134"/>
      <c r="B336" s="134"/>
      <c r="C336" s="150"/>
      <c r="D336" s="151"/>
      <c r="E336" s="151"/>
      <c r="F336" s="151"/>
      <c r="G336" s="151"/>
      <c r="H336" s="151"/>
      <c r="I336" s="151"/>
      <c r="J336" s="151"/>
      <c r="K336" s="151"/>
      <c r="L336" s="151"/>
      <c r="M336" s="151"/>
      <c r="N336" s="154"/>
      <c r="O336" s="154"/>
      <c r="P336" s="405"/>
      <c r="Q336" s="405"/>
      <c r="R336" s="406"/>
      <c r="S336" s="406"/>
      <c r="T336" s="407"/>
      <c r="U336" s="407"/>
      <c r="V336" s="407"/>
      <c r="W336" s="407"/>
      <c r="X336" s="407"/>
      <c r="Y336" s="407"/>
      <c r="Z336" s="155"/>
      <c r="AA336" s="399"/>
    </row>
    <row r="337" spans="1:27" ht="80.099999999999994" customHeight="1" x14ac:dyDescent="0.15">
      <c r="A337" s="134"/>
      <c r="B337" s="134"/>
      <c r="C337" s="150"/>
      <c r="D337" s="408" t="str">
        <f>"直前２年間の主な実績及び直前２年間の実績について入力してください。
発注者が福岡県・県内市町村 ⇒ 九州内 ⇒ 全国　の順に入力してください。官公庁との実績がない場合は、民間・個人との実績を入力してください。
「品目」「元請/下請」欄は、リストから選択してください。
下請の場合は「発注者」の欄には元請業者名を入力し、「件名」の欄には下請件名を入力してください。
「契約年月日」「納品／契約完了(予定)年月日」欄は年月日を入力してください。" &amp; 日付例</f>
        <v>直前２年間の主な実績及び直前２年間の実績について入力してください。
発注者が福岡県・県内市町村 ⇒ 九州内 ⇒ 全国　の順に入力してください。官公庁との実績がない場合は、民間・個人との実績を入力してください。
「品目」「元請/下請」欄は、リストから選択してください。
下請の場合は「発注者」の欄には元請業者名を入力し、「件名」の欄には下請件名を入力してください。
「契約年月日」「納品／契約完了(予定)年月日」欄は年月日を入力してください。例)2025/4/1、R7/4/1</v>
      </c>
      <c r="E337" s="408"/>
      <c r="F337" s="408"/>
      <c r="G337" s="408"/>
      <c r="H337" s="408"/>
      <c r="I337" s="408"/>
      <c r="J337" s="408"/>
      <c r="K337" s="408"/>
      <c r="L337" s="408"/>
      <c r="M337" s="408"/>
      <c r="N337" s="408"/>
      <c r="O337" s="408"/>
      <c r="P337" s="408"/>
      <c r="Q337" s="408"/>
      <c r="R337" s="408"/>
      <c r="S337" s="408"/>
      <c r="T337" s="408"/>
      <c r="U337" s="408"/>
      <c r="V337" s="408"/>
      <c r="W337" s="408"/>
      <c r="X337" s="408"/>
      <c r="Y337" s="408"/>
      <c r="Z337" s="155"/>
      <c r="AA337" s="399"/>
    </row>
    <row r="338" spans="1:27" ht="30" customHeight="1" x14ac:dyDescent="0.15">
      <c r="A338" s="134"/>
      <c r="B338" s="409"/>
      <c r="C338" s="151"/>
      <c r="D338" s="410"/>
      <c r="E338" s="411" t="s">
        <v>105</v>
      </c>
      <c r="F338" s="411"/>
      <c r="G338" s="412" t="s">
        <v>75</v>
      </c>
      <c r="H338" s="413"/>
      <c r="I338" s="413"/>
      <c r="J338" s="413"/>
      <c r="K338" s="413"/>
      <c r="L338" s="414" t="s">
        <v>76</v>
      </c>
      <c r="M338" s="412" t="s">
        <v>77</v>
      </c>
      <c r="N338" s="413"/>
      <c r="O338" s="413"/>
      <c r="P338" s="415"/>
      <c r="Q338" s="412" t="s">
        <v>86</v>
      </c>
      <c r="R338" s="415"/>
      <c r="S338" s="416" t="s">
        <v>110</v>
      </c>
      <c r="T338" s="417"/>
      <c r="U338" s="418" t="s">
        <v>87</v>
      </c>
      <c r="V338" s="419"/>
      <c r="W338" s="419"/>
      <c r="X338" s="420"/>
      <c r="Y338" s="421" t="s">
        <v>88</v>
      </c>
      <c r="Z338" s="155"/>
      <c r="AA338" s="399"/>
    </row>
    <row r="339" spans="1:27" ht="39.950000000000003" customHeight="1" x14ac:dyDescent="0.15">
      <c r="A339" s="134"/>
      <c r="B339" s="165"/>
      <c r="D339" s="422">
        <v>1</v>
      </c>
      <c r="E339" s="104"/>
      <c r="F339" s="105"/>
      <c r="G339" s="104"/>
      <c r="H339" s="106"/>
      <c r="I339" s="106"/>
      <c r="J339" s="106"/>
      <c r="K339" s="107"/>
      <c r="L339" s="9"/>
      <c r="M339" s="104"/>
      <c r="N339" s="106"/>
      <c r="O339" s="106"/>
      <c r="P339" s="107"/>
      <c r="Q339" s="104"/>
      <c r="R339" s="107"/>
      <c r="S339" s="108"/>
      <c r="T339" s="109"/>
      <c r="U339" s="23"/>
      <c r="V339" s="24"/>
      <c r="W339" s="24"/>
      <c r="X339" s="25"/>
      <c r="Y339" s="20"/>
      <c r="Z339" s="165"/>
    </row>
    <row r="340" spans="1:27" ht="39.950000000000003" customHeight="1" x14ac:dyDescent="0.15">
      <c r="A340" s="134"/>
      <c r="B340" s="165"/>
      <c r="D340" s="423">
        <f>D339+1</f>
        <v>2</v>
      </c>
      <c r="E340" s="101"/>
      <c r="F340" s="116"/>
      <c r="G340" s="101"/>
      <c r="H340" s="102"/>
      <c r="I340" s="102"/>
      <c r="J340" s="102"/>
      <c r="K340" s="103"/>
      <c r="L340" s="10"/>
      <c r="M340" s="101"/>
      <c r="N340" s="102"/>
      <c r="O340" s="102"/>
      <c r="P340" s="103"/>
      <c r="Q340" s="101"/>
      <c r="R340" s="103"/>
      <c r="S340" s="82"/>
      <c r="T340" s="83"/>
      <c r="U340" s="26"/>
      <c r="V340" s="27"/>
      <c r="W340" s="27"/>
      <c r="X340" s="28"/>
      <c r="Y340" s="21"/>
      <c r="Z340" s="165"/>
    </row>
    <row r="341" spans="1:27" ht="39.950000000000003" customHeight="1" x14ac:dyDescent="0.15">
      <c r="A341" s="134"/>
      <c r="B341" s="165"/>
      <c r="D341" s="423">
        <f>D340+1</f>
        <v>3</v>
      </c>
      <c r="E341" s="101"/>
      <c r="F341" s="116"/>
      <c r="G341" s="101"/>
      <c r="H341" s="102"/>
      <c r="I341" s="102"/>
      <c r="J341" s="102"/>
      <c r="K341" s="103"/>
      <c r="L341" s="10"/>
      <c r="M341" s="101"/>
      <c r="N341" s="102"/>
      <c r="O341" s="102"/>
      <c r="P341" s="103"/>
      <c r="Q341" s="101"/>
      <c r="R341" s="103"/>
      <c r="S341" s="82"/>
      <c r="T341" s="83"/>
      <c r="U341" s="26"/>
      <c r="V341" s="27"/>
      <c r="W341" s="27"/>
      <c r="X341" s="28"/>
      <c r="Y341" s="21"/>
      <c r="Z341" s="165"/>
    </row>
    <row r="342" spans="1:27" ht="39.950000000000003" customHeight="1" x14ac:dyDescent="0.15">
      <c r="A342" s="134"/>
      <c r="B342" s="165"/>
      <c r="D342" s="423">
        <f>D341+1</f>
        <v>4</v>
      </c>
      <c r="E342" s="101"/>
      <c r="F342" s="116"/>
      <c r="G342" s="101"/>
      <c r="H342" s="102"/>
      <c r="I342" s="102"/>
      <c r="J342" s="102"/>
      <c r="K342" s="103"/>
      <c r="L342" s="10"/>
      <c r="M342" s="101"/>
      <c r="N342" s="102"/>
      <c r="O342" s="102"/>
      <c r="P342" s="103"/>
      <c r="Q342" s="101"/>
      <c r="R342" s="103"/>
      <c r="S342" s="82"/>
      <c r="T342" s="83"/>
      <c r="U342" s="26"/>
      <c r="V342" s="27"/>
      <c r="W342" s="27"/>
      <c r="X342" s="28"/>
      <c r="Y342" s="21"/>
      <c r="Z342" s="165"/>
    </row>
    <row r="343" spans="1:27" ht="39.950000000000003" customHeight="1" x14ac:dyDescent="0.15">
      <c r="A343" s="134"/>
      <c r="B343" s="165"/>
      <c r="D343" s="156">
        <f>D342+1</f>
        <v>5</v>
      </c>
      <c r="E343" s="110"/>
      <c r="F343" s="111"/>
      <c r="G343" s="110"/>
      <c r="H343" s="112"/>
      <c r="I343" s="112"/>
      <c r="J343" s="112"/>
      <c r="K343" s="113"/>
      <c r="L343" s="11"/>
      <c r="M343" s="110"/>
      <c r="N343" s="112"/>
      <c r="O343" s="112"/>
      <c r="P343" s="113"/>
      <c r="Q343" s="110"/>
      <c r="R343" s="113"/>
      <c r="S343" s="114"/>
      <c r="T343" s="115"/>
      <c r="U343" s="29"/>
      <c r="V343" s="30"/>
      <c r="W343" s="30"/>
      <c r="X343" s="31"/>
      <c r="Y343" s="22"/>
      <c r="Z343" s="165"/>
    </row>
    <row r="344" spans="1:27" ht="20.100000000000001" customHeight="1" x14ac:dyDescent="0.15">
      <c r="A344" s="134"/>
      <c r="B344" s="165"/>
      <c r="D344" s="424"/>
      <c r="Z344" s="165"/>
    </row>
    <row r="345" spans="1:27" ht="20.100000000000001" customHeight="1" x14ac:dyDescent="0.15">
      <c r="A345" s="134"/>
      <c r="B345" s="165"/>
      <c r="C345" s="425"/>
      <c r="D345" s="249"/>
      <c r="E345" s="249"/>
      <c r="F345" s="249"/>
      <c r="G345" s="249"/>
      <c r="H345" s="249"/>
      <c r="I345" s="249"/>
      <c r="J345" s="249"/>
      <c r="K345" s="249"/>
      <c r="L345" s="249"/>
      <c r="M345" s="249"/>
      <c r="N345" s="249"/>
      <c r="O345" s="249"/>
      <c r="P345" s="249"/>
      <c r="Q345" s="249"/>
      <c r="R345" s="249"/>
      <c r="S345" s="249"/>
      <c r="T345" s="249"/>
      <c r="U345" s="249"/>
      <c r="V345" s="249"/>
      <c r="W345" s="249"/>
      <c r="X345" s="249"/>
      <c r="Y345" s="249"/>
      <c r="Z345" s="250"/>
    </row>
    <row r="346" spans="1:27" ht="20.100000000000001" customHeight="1" x14ac:dyDescent="0.15"/>
    <row r="347" spans="1:27" ht="20.100000000000001" customHeight="1" x14ac:dyDescent="0.15">
      <c r="A347" s="134"/>
      <c r="B347" s="134"/>
      <c r="C347" s="154"/>
      <c r="D347" s="154"/>
      <c r="E347" s="154"/>
      <c r="F347" s="154"/>
      <c r="G347" s="154"/>
      <c r="H347" s="154"/>
      <c r="I347" s="426"/>
      <c r="J347" s="164"/>
      <c r="K347" s="164"/>
      <c r="L347" s="164"/>
      <c r="M347" s="164"/>
      <c r="N347" s="164"/>
      <c r="O347" s="164"/>
      <c r="P347" s="164"/>
      <c r="Q347" s="164"/>
      <c r="R347" s="164"/>
      <c r="S347" s="164"/>
      <c r="T347" s="164"/>
      <c r="U347" s="164"/>
      <c r="V347" s="164"/>
      <c r="W347" s="164"/>
      <c r="X347" s="164"/>
      <c r="Y347" s="154"/>
    </row>
    <row r="348" spans="1:27" ht="20.100000000000001" customHeight="1" x14ac:dyDescent="0.15">
      <c r="A348" s="134"/>
      <c r="B348" s="134"/>
      <c r="C348" s="170" t="s">
        <v>248</v>
      </c>
      <c r="D348" s="171"/>
      <c r="E348" s="171"/>
      <c r="F348" s="171"/>
      <c r="G348" s="171"/>
      <c r="H348" s="171"/>
      <c r="I348" s="427"/>
      <c r="K348" s="249"/>
      <c r="Y348" s="249"/>
      <c r="Z348" s="249"/>
    </row>
    <row r="349" spans="1:27" ht="20.100000000000001" customHeight="1" x14ac:dyDescent="0.15">
      <c r="A349" s="134"/>
      <c r="B349" s="134"/>
      <c r="C349" s="150"/>
      <c r="D349" s="151"/>
      <c r="E349" s="151"/>
      <c r="F349" s="151"/>
      <c r="G349" s="151"/>
      <c r="H349" s="151"/>
      <c r="I349" s="428"/>
      <c r="J349" s="152"/>
      <c r="K349" s="152"/>
      <c r="L349" s="152"/>
      <c r="M349" s="152"/>
      <c r="N349" s="152"/>
      <c r="O349" s="152"/>
      <c r="P349" s="152"/>
      <c r="Q349" s="152"/>
      <c r="R349" s="152"/>
      <c r="S349" s="152"/>
      <c r="T349" s="152"/>
      <c r="U349" s="152"/>
      <c r="V349" s="152"/>
      <c r="W349" s="152"/>
      <c r="X349" s="152"/>
      <c r="Y349" s="424"/>
      <c r="Z349" s="255"/>
    </row>
    <row r="350" spans="1:27" ht="80.099999999999994" customHeight="1" x14ac:dyDescent="0.15">
      <c r="A350" s="134"/>
      <c r="B350" s="134"/>
      <c r="C350" s="150"/>
      <c r="D350" s="429" t="s">
        <v>257</v>
      </c>
      <c r="E350" s="429"/>
      <c r="F350" s="429"/>
      <c r="G350" s="429"/>
      <c r="H350" s="429"/>
      <c r="I350" s="429"/>
      <c r="J350" s="429"/>
      <c r="K350" s="429"/>
      <c r="L350" s="429"/>
      <c r="M350" s="429"/>
      <c r="N350" s="429"/>
      <c r="O350" s="429"/>
      <c r="P350" s="429"/>
      <c r="Q350" s="429"/>
      <c r="R350" s="429"/>
      <c r="S350" s="429"/>
      <c r="T350" s="429"/>
      <c r="U350" s="429"/>
      <c r="V350" s="429"/>
      <c r="W350" s="429"/>
      <c r="X350" s="429"/>
      <c r="Y350" s="429"/>
      <c r="Z350" s="165"/>
    </row>
    <row r="351" spans="1:27" ht="30" customHeight="1" x14ac:dyDescent="0.15">
      <c r="A351" s="134"/>
      <c r="B351" s="134"/>
      <c r="C351" s="150"/>
      <c r="D351" s="430"/>
      <c r="E351" s="431" t="s">
        <v>191</v>
      </c>
      <c r="F351" s="431"/>
      <c r="G351" s="431"/>
      <c r="H351" s="431"/>
      <c r="I351" s="431"/>
      <c r="J351" s="431"/>
      <c r="K351" s="431"/>
      <c r="L351" s="432"/>
      <c r="M351" s="433" t="s">
        <v>192</v>
      </c>
      <c r="N351" s="431"/>
      <c r="O351" s="431"/>
      <c r="P351" s="431"/>
      <c r="Q351" s="431"/>
      <c r="R351" s="431"/>
      <c r="S351" s="432"/>
      <c r="T351" s="434" t="s">
        <v>193</v>
      </c>
      <c r="U351" s="435"/>
      <c r="V351" s="435"/>
      <c r="W351" s="435"/>
      <c r="X351" s="435"/>
      <c r="Y351" s="436"/>
      <c r="Z351" s="165"/>
    </row>
    <row r="352" spans="1:27" ht="20.100000000000001" customHeight="1" x14ac:dyDescent="0.15">
      <c r="A352" s="134"/>
      <c r="B352" s="134"/>
      <c r="C352" s="150"/>
      <c r="D352" s="437">
        <v>1</v>
      </c>
      <c r="E352" s="37"/>
      <c r="F352" s="47"/>
      <c r="G352" s="47"/>
      <c r="H352" s="47"/>
      <c r="I352" s="47"/>
      <c r="J352" s="47"/>
      <c r="K352" s="47"/>
      <c r="L352" s="38"/>
      <c r="M352" s="125"/>
      <c r="N352" s="126"/>
      <c r="O352" s="126"/>
      <c r="P352" s="126"/>
      <c r="Q352" s="126"/>
      <c r="R352" s="126"/>
      <c r="S352" s="127"/>
      <c r="T352" s="37"/>
      <c r="U352" s="47"/>
      <c r="V352" s="47"/>
      <c r="W352" s="47"/>
      <c r="X352" s="47"/>
      <c r="Y352" s="48"/>
      <c r="Z352" s="165"/>
    </row>
    <row r="353" spans="1:26" ht="20.100000000000001" customHeight="1" x14ac:dyDescent="0.15">
      <c r="A353" s="134"/>
      <c r="B353" s="134"/>
      <c r="C353" s="150"/>
      <c r="D353" s="438">
        <f>D352+1</f>
        <v>2</v>
      </c>
      <c r="E353" s="39"/>
      <c r="F353" s="49"/>
      <c r="G353" s="49"/>
      <c r="H353" s="49"/>
      <c r="I353" s="49"/>
      <c r="J353" s="49"/>
      <c r="K353" s="49"/>
      <c r="L353" s="40"/>
      <c r="M353" s="120"/>
      <c r="N353" s="121"/>
      <c r="O353" s="121"/>
      <c r="P353" s="121"/>
      <c r="Q353" s="121"/>
      <c r="R353" s="121"/>
      <c r="S353" s="122"/>
      <c r="T353" s="39"/>
      <c r="U353" s="49"/>
      <c r="V353" s="49"/>
      <c r="W353" s="49"/>
      <c r="X353" s="49"/>
      <c r="Y353" s="50"/>
      <c r="Z353" s="165"/>
    </row>
    <row r="354" spans="1:26" ht="20.100000000000001" customHeight="1" x14ac:dyDescent="0.15">
      <c r="A354" s="134"/>
      <c r="B354" s="134"/>
      <c r="C354" s="150"/>
      <c r="D354" s="438">
        <f t="shared" ref="D354:D361" si="1">D353+1</f>
        <v>3</v>
      </c>
      <c r="E354" s="39"/>
      <c r="F354" s="49"/>
      <c r="G354" s="49"/>
      <c r="H354" s="49"/>
      <c r="I354" s="49"/>
      <c r="J354" s="49"/>
      <c r="K354" s="49"/>
      <c r="L354" s="40"/>
      <c r="M354" s="120"/>
      <c r="N354" s="121"/>
      <c r="O354" s="121"/>
      <c r="P354" s="121"/>
      <c r="Q354" s="121"/>
      <c r="R354" s="121"/>
      <c r="S354" s="122"/>
      <c r="T354" s="39"/>
      <c r="U354" s="49"/>
      <c r="V354" s="49"/>
      <c r="W354" s="49"/>
      <c r="X354" s="49"/>
      <c r="Y354" s="50"/>
      <c r="Z354" s="165"/>
    </row>
    <row r="355" spans="1:26" ht="20.100000000000001" customHeight="1" x14ac:dyDescent="0.15">
      <c r="A355" s="134"/>
      <c r="B355" s="134"/>
      <c r="C355" s="150"/>
      <c r="D355" s="438">
        <f t="shared" si="1"/>
        <v>4</v>
      </c>
      <c r="E355" s="39"/>
      <c r="F355" s="49"/>
      <c r="G355" s="49"/>
      <c r="H355" s="49"/>
      <c r="I355" s="49"/>
      <c r="J355" s="49"/>
      <c r="K355" s="49"/>
      <c r="L355" s="40"/>
      <c r="M355" s="120"/>
      <c r="N355" s="121"/>
      <c r="O355" s="121"/>
      <c r="P355" s="121"/>
      <c r="Q355" s="121"/>
      <c r="R355" s="121"/>
      <c r="S355" s="122"/>
      <c r="T355" s="39"/>
      <c r="U355" s="49"/>
      <c r="V355" s="49"/>
      <c r="W355" s="49"/>
      <c r="X355" s="49"/>
      <c r="Y355" s="50"/>
      <c r="Z355" s="165"/>
    </row>
    <row r="356" spans="1:26" ht="20.100000000000001" customHeight="1" x14ac:dyDescent="0.15">
      <c r="A356" s="134"/>
      <c r="B356" s="134"/>
      <c r="C356" s="150"/>
      <c r="D356" s="438">
        <f t="shared" si="1"/>
        <v>5</v>
      </c>
      <c r="E356" s="39"/>
      <c r="F356" s="49"/>
      <c r="G356" s="49"/>
      <c r="H356" s="49"/>
      <c r="I356" s="49"/>
      <c r="J356" s="49"/>
      <c r="K356" s="49"/>
      <c r="L356" s="40"/>
      <c r="M356" s="120"/>
      <c r="N356" s="121"/>
      <c r="O356" s="121"/>
      <c r="P356" s="121"/>
      <c r="Q356" s="121"/>
      <c r="R356" s="121"/>
      <c r="S356" s="122"/>
      <c r="T356" s="39"/>
      <c r="U356" s="49"/>
      <c r="V356" s="49"/>
      <c r="W356" s="49"/>
      <c r="X356" s="49"/>
      <c r="Y356" s="50"/>
      <c r="Z356" s="165"/>
    </row>
    <row r="357" spans="1:26" ht="20.100000000000001" customHeight="1" x14ac:dyDescent="0.15">
      <c r="A357" s="134"/>
      <c r="B357" s="134"/>
      <c r="C357" s="150"/>
      <c r="D357" s="438">
        <f t="shared" si="1"/>
        <v>6</v>
      </c>
      <c r="E357" s="39"/>
      <c r="F357" s="49"/>
      <c r="G357" s="49"/>
      <c r="H357" s="49"/>
      <c r="I357" s="49"/>
      <c r="J357" s="49"/>
      <c r="K357" s="49"/>
      <c r="L357" s="40"/>
      <c r="M357" s="120"/>
      <c r="N357" s="121"/>
      <c r="O357" s="121"/>
      <c r="P357" s="121"/>
      <c r="Q357" s="121"/>
      <c r="R357" s="121"/>
      <c r="S357" s="122"/>
      <c r="T357" s="39"/>
      <c r="U357" s="49"/>
      <c r="V357" s="49"/>
      <c r="W357" s="49"/>
      <c r="X357" s="49"/>
      <c r="Y357" s="50"/>
      <c r="Z357" s="165"/>
    </row>
    <row r="358" spans="1:26" ht="20.100000000000001" customHeight="1" x14ac:dyDescent="0.15">
      <c r="A358" s="134"/>
      <c r="B358" s="134"/>
      <c r="C358" s="150"/>
      <c r="D358" s="438">
        <f t="shared" si="1"/>
        <v>7</v>
      </c>
      <c r="E358" s="39"/>
      <c r="F358" s="49"/>
      <c r="G358" s="49"/>
      <c r="H358" s="49"/>
      <c r="I358" s="49"/>
      <c r="J358" s="49"/>
      <c r="K358" s="49"/>
      <c r="L358" s="40"/>
      <c r="M358" s="120"/>
      <c r="N358" s="121"/>
      <c r="O358" s="121"/>
      <c r="P358" s="121"/>
      <c r="Q358" s="121"/>
      <c r="R358" s="121"/>
      <c r="S358" s="122"/>
      <c r="T358" s="39"/>
      <c r="U358" s="49"/>
      <c r="V358" s="49"/>
      <c r="W358" s="49"/>
      <c r="X358" s="49"/>
      <c r="Y358" s="50"/>
      <c r="Z358" s="165"/>
    </row>
    <row r="359" spans="1:26" ht="20.100000000000001" customHeight="1" x14ac:dyDescent="0.15">
      <c r="A359" s="134"/>
      <c r="B359" s="134"/>
      <c r="C359" s="150"/>
      <c r="D359" s="438">
        <f t="shared" si="1"/>
        <v>8</v>
      </c>
      <c r="E359" s="39"/>
      <c r="F359" s="49"/>
      <c r="G359" s="49"/>
      <c r="H359" s="49"/>
      <c r="I359" s="49"/>
      <c r="J359" s="49"/>
      <c r="K359" s="49"/>
      <c r="L359" s="40"/>
      <c r="M359" s="120"/>
      <c r="N359" s="121"/>
      <c r="O359" s="121"/>
      <c r="P359" s="121"/>
      <c r="Q359" s="121"/>
      <c r="R359" s="121"/>
      <c r="S359" s="122"/>
      <c r="T359" s="39"/>
      <c r="U359" s="49"/>
      <c r="V359" s="49"/>
      <c r="W359" s="49"/>
      <c r="X359" s="49"/>
      <c r="Y359" s="50"/>
      <c r="Z359" s="165"/>
    </row>
    <row r="360" spans="1:26" ht="20.100000000000001" customHeight="1" x14ac:dyDescent="0.15">
      <c r="A360" s="134"/>
      <c r="B360" s="134"/>
      <c r="C360" s="150"/>
      <c r="D360" s="438">
        <f t="shared" si="1"/>
        <v>9</v>
      </c>
      <c r="E360" s="39"/>
      <c r="F360" s="49"/>
      <c r="G360" s="49"/>
      <c r="H360" s="49"/>
      <c r="I360" s="49"/>
      <c r="J360" s="49"/>
      <c r="K360" s="49"/>
      <c r="L360" s="40"/>
      <c r="M360" s="120"/>
      <c r="N360" s="121"/>
      <c r="O360" s="121"/>
      <c r="P360" s="121"/>
      <c r="Q360" s="121"/>
      <c r="R360" s="121"/>
      <c r="S360" s="122"/>
      <c r="T360" s="39"/>
      <c r="U360" s="49"/>
      <c r="V360" s="49"/>
      <c r="W360" s="49"/>
      <c r="X360" s="49"/>
      <c r="Y360" s="50"/>
      <c r="Z360" s="165"/>
    </row>
    <row r="361" spans="1:26" ht="20.100000000000001" customHeight="1" x14ac:dyDescent="0.15">
      <c r="A361" s="134"/>
      <c r="B361" s="134"/>
      <c r="C361" s="150"/>
      <c r="D361" s="438">
        <f t="shared" si="1"/>
        <v>10</v>
      </c>
      <c r="E361" s="39"/>
      <c r="F361" s="49"/>
      <c r="G361" s="49"/>
      <c r="H361" s="49"/>
      <c r="I361" s="49"/>
      <c r="J361" s="49"/>
      <c r="K361" s="49"/>
      <c r="L361" s="40"/>
      <c r="M361" s="120"/>
      <c r="N361" s="121"/>
      <c r="O361" s="121"/>
      <c r="P361" s="121"/>
      <c r="Q361" s="121"/>
      <c r="R361" s="121"/>
      <c r="S361" s="122"/>
      <c r="T361" s="39"/>
      <c r="U361" s="49"/>
      <c r="V361" s="49"/>
      <c r="W361" s="49"/>
      <c r="X361" s="49"/>
      <c r="Y361" s="50"/>
      <c r="Z361" s="165"/>
    </row>
    <row r="362" spans="1:26" ht="20.100000000000001" customHeight="1" x14ac:dyDescent="0.15">
      <c r="A362" s="134"/>
      <c r="B362" s="134"/>
      <c r="C362" s="150"/>
      <c r="D362" s="439">
        <f>D361+1</f>
        <v>11</v>
      </c>
      <c r="E362" s="35"/>
      <c r="F362" s="90"/>
      <c r="G362" s="90"/>
      <c r="H362" s="90"/>
      <c r="I362" s="90"/>
      <c r="J362" s="90"/>
      <c r="K362" s="90"/>
      <c r="L362" s="36"/>
      <c r="M362" s="117"/>
      <c r="N362" s="118"/>
      <c r="O362" s="118"/>
      <c r="P362" s="118"/>
      <c r="Q362" s="118"/>
      <c r="R362" s="118"/>
      <c r="S362" s="119"/>
      <c r="T362" s="35"/>
      <c r="U362" s="90"/>
      <c r="V362" s="90"/>
      <c r="W362" s="90"/>
      <c r="X362" s="90"/>
      <c r="Y362" s="91"/>
      <c r="Z362" s="165"/>
    </row>
    <row r="363" spans="1:26" ht="20.100000000000001" customHeight="1" x14ac:dyDescent="0.15">
      <c r="A363" s="134"/>
      <c r="B363" s="134"/>
      <c r="C363" s="150"/>
      <c r="U363" s="154"/>
      <c r="V363" s="154"/>
      <c r="W363" s="154"/>
      <c r="X363" s="154"/>
      <c r="Z363" s="165"/>
    </row>
    <row r="364" spans="1:26" ht="20.100000000000001" customHeight="1" x14ac:dyDescent="0.15">
      <c r="A364" s="134"/>
      <c r="B364" s="134"/>
      <c r="C364" s="166"/>
      <c r="D364" s="167"/>
      <c r="E364" s="167"/>
      <c r="F364" s="167"/>
      <c r="G364" s="167"/>
      <c r="H364" s="167"/>
      <c r="I364" s="167"/>
      <c r="J364" s="167"/>
      <c r="K364" s="167"/>
      <c r="L364" s="167"/>
      <c r="M364" s="440"/>
      <c r="N364" s="167"/>
      <c r="O364" s="441"/>
      <c r="P364" s="442"/>
      <c r="Q364" s="442"/>
      <c r="R364" s="442"/>
      <c r="S364" s="443"/>
      <c r="T364" s="168"/>
      <c r="U364" s="167"/>
      <c r="V364" s="167"/>
      <c r="W364" s="167"/>
      <c r="X364" s="167"/>
      <c r="Y364" s="249"/>
      <c r="Z364" s="250"/>
    </row>
    <row r="365" spans="1:26" ht="20.100000000000001" customHeight="1" x14ac:dyDescent="0.15">
      <c r="A365" s="134"/>
      <c r="B365" s="134"/>
      <c r="C365" s="154"/>
      <c r="D365" s="154"/>
      <c r="E365" s="154"/>
      <c r="F365" s="154"/>
      <c r="G365" s="154"/>
      <c r="H365" s="154"/>
      <c r="I365" s="426"/>
      <c r="J365" s="164"/>
      <c r="K365" s="164"/>
      <c r="L365" s="164"/>
      <c r="M365" s="164"/>
      <c r="N365" s="164"/>
      <c r="O365" s="164"/>
      <c r="P365" s="164"/>
      <c r="Q365" s="164"/>
      <c r="R365" s="164"/>
      <c r="S365" s="164"/>
      <c r="T365" s="164"/>
      <c r="U365" s="164"/>
      <c r="V365" s="164"/>
      <c r="W365" s="164"/>
      <c r="X365" s="164"/>
      <c r="Y365" s="154"/>
    </row>
    <row r="366" spans="1:26" ht="20.100000000000001" customHeight="1" x14ac:dyDescent="0.15">
      <c r="A366" s="134"/>
      <c r="B366" s="134"/>
      <c r="C366" s="154"/>
      <c r="D366" s="154"/>
      <c r="E366" s="154"/>
      <c r="F366" s="154"/>
      <c r="G366" s="154"/>
      <c r="H366" s="154"/>
      <c r="I366" s="426"/>
      <c r="J366" s="164"/>
      <c r="K366" s="164"/>
      <c r="L366" s="164"/>
      <c r="M366" s="164"/>
      <c r="N366" s="164"/>
      <c r="O366" s="164"/>
      <c r="P366" s="164"/>
      <c r="Q366" s="164"/>
      <c r="R366" s="164"/>
      <c r="S366" s="164"/>
      <c r="T366" s="164"/>
      <c r="U366" s="164"/>
      <c r="V366" s="164"/>
      <c r="W366" s="164"/>
      <c r="X366" s="164"/>
      <c r="Y366" s="154"/>
    </row>
    <row r="367" spans="1:26" ht="20.100000000000001" customHeight="1" x14ac:dyDescent="0.15">
      <c r="A367" s="134"/>
      <c r="B367" s="134"/>
      <c r="C367" s="170" t="s">
        <v>45</v>
      </c>
      <c r="D367" s="171"/>
      <c r="E367" s="171"/>
      <c r="F367" s="171"/>
      <c r="G367" s="171"/>
      <c r="H367" s="172"/>
      <c r="I367" s="186"/>
    </row>
    <row r="368" spans="1:26" ht="20.100000000000001" customHeight="1" x14ac:dyDescent="0.15">
      <c r="A368" s="134"/>
      <c r="B368" s="134"/>
      <c r="C368" s="150"/>
      <c r="D368" s="151"/>
      <c r="E368" s="151"/>
      <c r="F368" s="151"/>
      <c r="G368" s="151"/>
      <c r="H368" s="151"/>
      <c r="I368" s="444"/>
      <c r="J368" s="152"/>
      <c r="K368" s="152"/>
      <c r="L368" s="152"/>
      <c r="M368" s="152"/>
      <c r="N368" s="152"/>
      <c r="O368" s="152"/>
      <c r="P368" s="152"/>
      <c r="Q368" s="152"/>
      <c r="R368" s="152"/>
      <c r="S368" s="152"/>
      <c r="T368" s="152"/>
      <c r="U368" s="152"/>
      <c r="V368" s="152"/>
      <c r="W368" s="152"/>
      <c r="X368" s="152"/>
      <c r="Y368" s="152"/>
      <c r="Z368" s="255"/>
    </row>
    <row r="369" spans="1:26" ht="20.100000000000001" customHeight="1" x14ac:dyDescent="0.15">
      <c r="A369" s="134">
        <f>IF(SUM(役員情報入力シート!A9:A58)&gt;0, 1001, 0)</f>
        <v>1001</v>
      </c>
      <c r="B369" s="473"/>
      <c r="C369" s="156"/>
      <c r="D369" s="185" t="s">
        <v>63</v>
      </c>
      <c r="E369" s="154"/>
      <c r="F369" s="154"/>
      <c r="G369" s="154"/>
      <c r="H369" s="154"/>
      <c r="I369" s="175"/>
      <c r="J369" s="164"/>
      <c r="K369" s="164"/>
      <c r="L369" s="164"/>
      <c r="M369" s="164"/>
      <c r="N369" s="164"/>
      <c r="O369" s="164"/>
      <c r="P369" s="164"/>
      <c r="Q369" s="164"/>
      <c r="R369" s="164"/>
      <c r="S369" s="164"/>
      <c r="T369" s="164"/>
      <c r="U369" s="164"/>
      <c r="V369" s="164"/>
      <c r="W369" s="164"/>
      <c r="X369" s="164"/>
      <c r="Y369" s="154"/>
      <c r="Z369" s="165"/>
    </row>
    <row r="370" spans="1:26" ht="20.100000000000001" customHeight="1" x14ac:dyDescent="0.15">
      <c r="A370" s="134"/>
      <c r="B370" s="134"/>
      <c r="C370" s="166"/>
      <c r="D370" s="167"/>
      <c r="E370" s="167"/>
      <c r="F370" s="167"/>
      <c r="G370" s="167"/>
      <c r="H370" s="167"/>
      <c r="I370" s="445"/>
      <c r="J370" s="168"/>
      <c r="K370" s="168"/>
      <c r="L370" s="168"/>
      <c r="M370" s="168"/>
      <c r="N370" s="168"/>
      <c r="O370" s="168"/>
      <c r="P370" s="168"/>
      <c r="Q370" s="168"/>
      <c r="R370" s="168"/>
      <c r="S370" s="168"/>
      <c r="T370" s="168"/>
      <c r="U370" s="168"/>
      <c r="V370" s="168"/>
      <c r="W370" s="168"/>
      <c r="X370" s="168"/>
      <c r="Y370" s="167"/>
      <c r="Z370" s="250"/>
    </row>
    <row r="371" spans="1:26" ht="15" customHeight="1" x14ac:dyDescent="0.15">
      <c r="A371" s="134"/>
      <c r="B371" s="134"/>
      <c r="C371" s="154"/>
      <c r="D371" s="154"/>
      <c r="E371" s="154"/>
      <c r="F371" s="154"/>
      <c r="G371" s="154"/>
      <c r="H371" s="154"/>
      <c r="I371" s="426"/>
      <c r="J371" s="164"/>
      <c r="K371" s="164"/>
      <c r="L371" s="164"/>
      <c r="M371" s="164"/>
      <c r="N371" s="164"/>
      <c r="O371" s="164"/>
      <c r="P371" s="164"/>
      <c r="Q371" s="164"/>
      <c r="R371" s="164"/>
      <c r="S371" s="164"/>
      <c r="T371" s="164"/>
      <c r="U371" s="164"/>
      <c r="V371" s="164"/>
      <c r="W371" s="164"/>
      <c r="X371" s="164"/>
      <c r="Y371" s="154"/>
    </row>
  </sheetData>
  <sheetProtection algorithmName="SHA-512" hashValue="KCghHaYdVu10gvceaJxg/KM1zQgCrn8PAOtPQpMz51vHaC/LT8M6sJ3+xOV2s5MBYiNzGhxU9Mstn7IAWKZiBw==" saltValue="vkDGvMt6F9+QY4N1qYXGQg==" spinCount="100000" sheet="1" objects="1" scenarios="1"/>
  <dataConsolidate/>
  <mergeCells count="518">
    <mergeCell ref="N327:O327"/>
    <mergeCell ref="P315:Y327"/>
    <mergeCell ref="P328:Y328"/>
    <mergeCell ref="L205:P205"/>
    <mergeCell ref="Q205:T205"/>
    <mergeCell ref="U205:Y205"/>
    <mergeCell ref="E361:L361"/>
    <mergeCell ref="M361:S361"/>
    <mergeCell ref="T361:Y361"/>
    <mergeCell ref="E355:L355"/>
    <mergeCell ref="M355:S355"/>
    <mergeCell ref="T355:Y355"/>
    <mergeCell ref="E356:L356"/>
    <mergeCell ref="M356:S356"/>
    <mergeCell ref="T356:Y356"/>
    <mergeCell ref="E357:L357"/>
    <mergeCell ref="M357:S357"/>
    <mergeCell ref="T357:Y357"/>
    <mergeCell ref="E352:L352"/>
    <mergeCell ref="M352:S352"/>
    <mergeCell ref="T352:Y352"/>
    <mergeCell ref="E353:L353"/>
    <mergeCell ref="M353:S353"/>
    <mergeCell ref="T353:Y353"/>
    <mergeCell ref="E362:L362"/>
    <mergeCell ref="M362:S362"/>
    <mergeCell ref="T362:Y362"/>
    <mergeCell ref="E358:L358"/>
    <mergeCell ref="M358:S358"/>
    <mergeCell ref="T358:Y358"/>
    <mergeCell ref="E359:L359"/>
    <mergeCell ref="M359:S359"/>
    <mergeCell ref="T359:Y359"/>
    <mergeCell ref="E360:L360"/>
    <mergeCell ref="M360:S360"/>
    <mergeCell ref="T360:Y360"/>
    <mergeCell ref="E354:L354"/>
    <mergeCell ref="M354:S354"/>
    <mergeCell ref="T354:Y354"/>
    <mergeCell ref="P305:Y305"/>
    <mergeCell ref="P302:Y304"/>
    <mergeCell ref="C348:H348"/>
    <mergeCell ref="D350:Y350"/>
    <mergeCell ref="E351:L351"/>
    <mergeCell ref="M351:S351"/>
    <mergeCell ref="T351:Y351"/>
    <mergeCell ref="E343:F343"/>
    <mergeCell ref="G343:K343"/>
    <mergeCell ref="M343:P343"/>
    <mergeCell ref="Q343:R343"/>
    <mergeCell ref="S343:T343"/>
    <mergeCell ref="S340:T340"/>
    <mergeCell ref="E341:F341"/>
    <mergeCell ref="G341:K341"/>
    <mergeCell ref="M341:P341"/>
    <mergeCell ref="Q341:R341"/>
    <mergeCell ref="S341:T341"/>
    <mergeCell ref="E342:F342"/>
    <mergeCell ref="G342:K342"/>
    <mergeCell ref="M342:P342"/>
    <mergeCell ref="Q342:R342"/>
    <mergeCell ref="E340:F340"/>
    <mergeCell ref="L327:M327"/>
    <mergeCell ref="M340:P340"/>
    <mergeCell ref="Q340:R340"/>
    <mergeCell ref="I24:Y24"/>
    <mergeCell ref="E203:K203"/>
    <mergeCell ref="E204:K204"/>
    <mergeCell ref="G338:K338"/>
    <mergeCell ref="M338:P338"/>
    <mergeCell ref="Q338:R338"/>
    <mergeCell ref="S338:T338"/>
    <mergeCell ref="E339:F339"/>
    <mergeCell ref="G339:K339"/>
    <mergeCell ref="M339:P339"/>
    <mergeCell ref="Q339:R339"/>
    <mergeCell ref="S339:T339"/>
    <mergeCell ref="C334:H334"/>
    <mergeCell ref="D337:Y337"/>
    <mergeCell ref="E338:F338"/>
    <mergeCell ref="P306:Y307"/>
    <mergeCell ref="P308:Y308"/>
    <mergeCell ref="P309:Y312"/>
    <mergeCell ref="P314:Y314"/>
    <mergeCell ref="P295:Y300"/>
    <mergeCell ref="I32:Y32"/>
    <mergeCell ref="P301:Y301"/>
    <mergeCell ref="C13:H13"/>
    <mergeCell ref="I22:Y22"/>
    <mergeCell ref="I30:Y30"/>
    <mergeCell ref="I189:M189"/>
    <mergeCell ref="I190:M190"/>
    <mergeCell ref="P282:Y284"/>
    <mergeCell ref="P285:Y285"/>
    <mergeCell ref="I79:Y79"/>
    <mergeCell ref="I85:M85"/>
    <mergeCell ref="D111:Y111"/>
    <mergeCell ref="Q204:T204"/>
    <mergeCell ref="I112:Y112"/>
    <mergeCell ref="E220:M220"/>
    <mergeCell ref="D229:Y229"/>
    <mergeCell ref="I157:Y157"/>
    <mergeCell ref="I159:M159"/>
    <mergeCell ref="I191:M191"/>
    <mergeCell ref="U203:Y203"/>
    <mergeCell ref="C195:H195"/>
    <mergeCell ref="E177:H177"/>
    <mergeCell ref="I63:M63"/>
    <mergeCell ref="E176:H176"/>
    <mergeCell ref="I176:M176"/>
    <mergeCell ref="I36:M36"/>
    <mergeCell ref="C367:H367"/>
    <mergeCell ref="L203:P203"/>
    <mergeCell ref="Q203:T203"/>
    <mergeCell ref="I198:M198"/>
    <mergeCell ref="O198:Q198"/>
    <mergeCell ref="I200:M200"/>
    <mergeCell ref="O200:Q200"/>
    <mergeCell ref="I120:M120"/>
    <mergeCell ref="I155:Y155"/>
    <mergeCell ref="I122:Y122"/>
    <mergeCell ref="C146:H146"/>
    <mergeCell ref="I149:M149"/>
    <mergeCell ref="J171:Y171"/>
    <mergeCell ref="I187:M187"/>
    <mergeCell ref="I188:M188"/>
    <mergeCell ref="P329:Y329"/>
    <mergeCell ref="I177:M177"/>
    <mergeCell ref="E178:H178"/>
    <mergeCell ref="I178:M178"/>
    <mergeCell ref="E180:H180"/>
    <mergeCell ref="E182:H182"/>
    <mergeCell ref="P294:Y294"/>
    <mergeCell ref="E175:H175"/>
    <mergeCell ref="I175:M175"/>
    <mergeCell ref="E173:H173"/>
    <mergeCell ref="I173:M173"/>
    <mergeCell ref="E174:H174"/>
    <mergeCell ref="I174:M174"/>
    <mergeCell ref="I182:M182"/>
    <mergeCell ref="S342:T342"/>
    <mergeCell ref="I114:Y114"/>
    <mergeCell ref="J76:Y76"/>
    <mergeCell ref="J74:Y74"/>
    <mergeCell ref="I77:Y77"/>
    <mergeCell ref="I116:Y116"/>
    <mergeCell ref="I118:M118"/>
    <mergeCell ref="I75:Y75"/>
    <mergeCell ref="P286:Y292"/>
    <mergeCell ref="P293:Y293"/>
    <mergeCell ref="P313:Y313"/>
    <mergeCell ref="L280:M280"/>
    <mergeCell ref="L281:M281"/>
    <mergeCell ref="L282:M282"/>
    <mergeCell ref="L283:M283"/>
    <mergeCell ref="L284:M284"/>
    <mergeCell ref="L285:M285"/>
    <mergeCell ref="L286:M286"/>
    <mergeCell ref="G340:K340"/>
    <mergeCell ref="C60:H60"/>
    <mergeCell ref="I34:M34"/>
    <mergeCell ref="I20:M20"/>
    <mergeCell ref="I151:M151"/>
    <mergeCell ref="I161:M161"/>
    <mergeCell ref="I153:Y153"/>
    <mergeCell ref="C166:H166"/>
    <mergeCell ref="I168:M168"/>
    <mergeCell ref="I170:M170"/>
    <mergeCell ref="C109:H109"/>
    <mergeCell ref="I87:Y87"/>
    <mergeCell ref="I26:Y26"/>
    <mergeCell ref="I28:Y28"/>
    <mergeCell ref="I69:M69"/>
    <mergeCell ref="I73:Y73"/>
    <mergeCell ref="I71:Y71"/>
    <mergeCell ref="I81:Y81"/>
    <mergeCell ref="I83:M83"/>
    <mergeCell ref="I40:M40"/>
    <mergeCell ref="I38:Y38"/>
    <mergeCell ref="E183:H183"/>
    <mergeCell ref="I183:M183"/>
    <mergeCell ref="D295:D301"/>
    <mergeCell ref="P269:Y280"/>
    <mergeCell ref="P281:Y281"/>
    <mergeCell ref="E184:H184"/>
    <mergeCell ref="E185:H185"/>
    <mergeCell ref="I184:L184"/>
    <mergeCell ref="E187:H187"/>
    <mergeCell ref="E188:H188"/>
    <mergeCell ref="E189:H189"/>
    <mergeCell ref="E190:H190"/>
    <mergeCell ref="E191:H191"/>
    <mergeCell ref="L204:P204"/>
    <mergeCell ref="U204:Y204"/>
    <mergeCell ref="C227:H227"/>
    <mergeCell ref="E206:K206"/>
    <mergeCell ref="L206:P206"/>
    <mergeCell ref="Q206:T206"/>
    <mergeCell ref="U206:Y206"/>
    <mergeCell ref="D231:Y231"/>
    <mergeCell ref="C210:H210"/>
    <mergeCell ref="F274:K274"/>
    <mergeCell ref="F275:K275"/>
    <mergeCell ref="D306:D308"/>
    <mergeCell ref="D309:D314"/>
    <mergeCell ref="D315:D329"/>
    <mergeCell ref="L264:M264"/>
    <mergeCell ref="L265:M265"/>
    <mergeCell ref="L266:M266"/>
    <mergeCell ref="L267:M267"/>
    <mergeCell ref="L268:M268"/>
    <mergeCell ref="L269:M269"/>
    <mergeCell ref="L270:M270"/>
    <mergeCell ref="L271:M271"/>
    <mergeCell ref="L272:M272"/>
    <mergeCell ref="L273:M273"/>
    <mergeCell ref="L274:M274"/>
    <mergeCell ref="L275:M275"/>
    <mergeCell ref="L276:M276"/>
    <mergeCell ref="L277:M277"/>
    <mergeCell ref="L278:M278"/>
    <mergeCell ref="D265:D268"/>
    <mergeCell ref="D269:D281"/>
    <mergeCell ref="D282:D285"/>
    <mergeCell ref="D286:D294"/>
    <mergeCell ref="L279:M279"/>
    <mergeCell ref="L287:M287"/>
    <mergeCell ref="F276:K276"/>
    <mergeCell ref="F277:K277"/>
    <mergeCell ref="F278:K278"/>
    <mergeCell ref="D302:D305"/>
    <mergeCell ref="L288:M288"/>
    <mergeCell ref="L289:M289"/>
    <mergeCell ref="L290:M290"/>
    <mergeCell ref="L291:M291"/>
    <mergeCell ref="L295:M295"/>
    <mergeCell ref="L296:M296"/>
    <mergeCell ref="L297:M297"/>
    <mergeCell ref="L298:M298"/>
    <mergeCell ref="F279:K279"/>
    <mergeCell ref="F280:K280"/>
    <mergeCell ref="F281:K281"/>
    <mergeCell ref="F282:K282"/>
    <mergeCell ref="F283:K283"/>
    <mergeCell ref="F284:K284"/>
    <mergeCell ref="F285:K285"/>
    <mergeCell ref="F286:K286"/>
    <mergeCell ref="F287:K287"/>
    <mergeCell ref="F288:K288"/>
    <mergeCell ref="F289:K289"/>
    <mergeCell ref="F290:K290"/>
    <mergeCell ref="F291:K291"/>
    <mergeCell ref="F292:K292"/>
    <mergeCell ref="F293:K293"/>
    <mergeCell ref="F295:K295"/>
    <mergeCell ref="F294:K294"/>
    <mergeCell ref="F296:K296"/>
    <mergeCell ref="F297:K297"/>
    <mergeCell ref="F298:K298"/>
    <mergeCell ref="L292:M292"/>
    <mergeCell ref="L299:M299"/>
    <mergeCell ref="L300:M300"/>
    <mergeCell ref="L301:M301"/>
    <mergeCell ref="L302:M302"/>
    <mergeCell ref="L303:M303"/>
    <mergeCell ref="F299:K299"/>
    <mergeCell ref="F300:K300"/>
    <mergeCell ref="L293:M293"/>
    <mergeCell ref="L294:M294"/>
    <mergeCell ref="L304:M304"/>
    <mergeCell ref="L305:M305"/>
    <mergeCell ref="L317:M317"/>
    <mergeCell ref="L318:M318"/>
    <mergeCell ref="L319:M319"/>
    <mergeCell ref="L320:M320"/>
    <mergeCell ref="L321:M321"/>
    <mergeCell ref="L322:M322"/>
    <mergeCell ref="L323:M323"/>
    <mergeCell ref="L306:M306"/>
    <mergeCell ref="L307:M307"/>
    <mergeCell ref="L308:M308"/>
    <mergeCell ref="L309:M309"/>
    <mergeCell ref="L310:M310"/>
    <mergeCell ref="L311:M311"/>
    <mergeCell ref="L312:M312"/>
    <mergeCell ref="L313:M313"/>
    <mergeCell ref="L314:M314"/>
    <mergeCell ref="L324:M324"/>
    <mergeCell ref="L325:M325"/>
    <mergeCell ref="L326:M326"/>
    <mergeCell ref="L328:M328"/>
    <mergeCell ref="L329:M329"/>
    <mergeCell ref="L315:M315"/>
    <mergeCell ref="L316:M316"/>
    <mergeCell ref="N264:O264"/>
    <mergeCell ref="N265:O265"/>
    <mergeCell ref="N266:O266"/>
    <mergeCell ref="N267:O267"/>
    <mergeCell ref="N268:O268"/>
    <mergeCell ref="N269:O269"/>
    <mergeCell ref="N270:O270"/>
    <mergeCell ref="N271:O271"/>
    <mergeCell ref="N272:O272"/>
    <mergeCell ref="N273:O273"/>
    <mergeCell ref="N274:O274"/>
    <mergeCell ref="N275:O275"/>
    <mergeCell ref="N276:O276"/>
    <mergeCell ref="N277:O277"/>
    <mergeCell ref="N278:O278"/>
    <mergeCell ref="N279:O279"/>
    <mergeCell ref="N280:O280"/>
    <mergeCell ref="N281:O281"/>
    <mergeCell ref="N282:O282"/>
    <mergeCell ref="N283:O283"/>
    <mergeCell ref="N284:O284"/>
    <mergeCell ref="N285:O285"/>
    <mergeCell ref="N286:O286"/>
    <mergeCell ref="N287:O287"/>
    <mergeCell ref="N288:O288"/>
    <mergeCell ref="N289:O289"/>
    <mergeCell ref="N290:O290"/>
    <mergeCell ref="N291:O291"/>
    <mergeCell ref="N292:O292"/>
    <mergeCell ref="N293:O293"/>
    <mergeCell ref="N294:O294"/>
    <mergeCell ref="N295:O295"/>
    <mergeCell ref="N312:O312"/>
    <mergeCell ref="N313:O313"/>
    <mergeCell ref="N296:O296"/>
    <mergeCell ref="N297:O297"/>
    <mergeCell ref="N298:O298"/>
    <mergeCell ref="N299:O299"/>
    <mergeCell ref="N300:O300"/>
    <mergeCell ref="N301:O301"/>
    <mergeCell ref="N302:O302"/>
    <mergeCell ref="N303:O303"/>
    <mergeCell ref="N304:O304"/>
    <mergeCell ref="N323:O323"/>
    <mergeCell ref="N324:O324"/>
    <mergeCell ref="N325:O325"/>
    <mergeCell ref="N326:O326"/>
    <mergeCell ref="N328:O328"/>
    <mergeCell ref="N329:O329"/>
    <mergeCell ref="P265:Y267"/>
    <mergeCell ref="P268:Y268"/>
    <mergeCell ref="N314:O314"/>
    <mergeCell ref="N315:O315"/>
    <mergeCell ref="N316:O316"/>
    <mergeCell ref="N317:O317"/>
    <mergeCell ref="N318:O318"/>
    <mergeCell ref="N319:O319"/>
    <mergeCell ref="N320:O320"/>
    <mergeCell ref="N321:O321"/>
    <mergeCell ref="N322:O322"/>
    <mergeCell ref="N305:O305"/>
    <mergeCell ref="N306:O306"/>
    <mergeCell ref="N307:O307"/>
    <mergeCell ref="N308:O308"/>
    <mergeCell ref="N309:O309"/>
    <mergeCell ref="N310:O310"/>
    <mergeCell ref="N311:O311"/>
    <mergeCell ref="F265:K265"/>
    <mergeCell ref="F266:K266"/>
    <mergeCell ref="F267:K267"/>
    <mergeCell ref="F268:K268"/>
    <mergeCell ref="F269:K269"/>
    <mergeCell ref="F270:K270"/>
    <mergeCell ref="F271:K271"/>
    <mergeCell ref="F272:K272"/>
    <mergeCell ref="F273:K273"/>
    <mergeCell ref="F318:K318"/>
    <mergeCell ref="F301:K301"/>
    <mergeCell ref="F302:K302"/>
    <mergeCell ref="F303:K303"/>
    <mergeCell ref="F304:K304"/>
    <mergeCell ref="F305:K305"/>
    <mergeCell ref="F306:K306"/>
    <mergeCell ref="F307:K307"/>
    <mergeCell ref="F308:K308"/>
    <mergeCell ref="F309:K309"/>
    <mergeCell ref="Q232:Y232"/>
    <mergeCell ref="D233:D258"/>
    <mergeCell ref="Q233:Y233"/>
    <mergeCell ref="Q234:Y234"/>
    <mergeCell ref="Q235:Y235"/>
    <mergeCell ref="Q236:Y236"/>
    <mergeCell ref="F329:K329"/>
    <mergeCell ref="F319:K319"/>
    <mergeCell ref="F320:K320"/>
    <mergeCell ref="F321:K321"/>
    <mergeCell ref="F322:K322"/>
    <mergeCell ref="F323:K323"/>
    <mergeCell ref="F324:K324"/>
    <mergeCell ref="F325:K325"/>
    <mergeCell ref="F326:K326"/>
    <mergeCell ref="F328:K328"/>
    <mergeCell ref="F310:K310"/>
    <mergeCell ref="F311:K311"/>
    <mergeCell ref="F312:K312"/>
    <mergeCell ref="F313:K313"/>
    <mergeCell ref="F314:K314"/>
    <mergeCell ref="F315:K315"/>
    <mergeCell ref="F316:K316"/>
    <mergeCell ref="F317:K317"/>
    <mergeCell ref="Q240:Y240"/>
    <mergeCell ref="Q241:Y241"/>
    <mergeCell ref="Q242:Y242"/>
    <mergeCell ref="F242:M242"/>
    <mergeCell ref="O240:P240"/>
    <mergeCell ref="O241:P241"/>
    <mergeCell ref="O242:P242"/>
    <mergeCell ref="Q237:Y237"/>
    <mergeCell ref="Q238:Y238"/>
    <mergeCell ref="Q239:Y239"/>
    <mergeCell ref="F240:M240"/>
    <mergeCell ref="F241:M241"/>
    <mergeCell ref="Q243:Y243"/>
    <mergeCell ref="Q244:Y244"/>
    <mergeCell ref="Q245:Y245"/>
    <mergeCell ref="F243:M243"/>
    <mergeCell ref="F244:M244"/>
    <mergeCell ref="F245:M245"/>
    <mergeCell ref="O243:P243"/>
    <mergeCell ref="O244:P244"/>
    <mergeCell ref="O245:P245"/>
    <mergeCell ref="Q246:Y246"/>
    <mergeCell ref="Q247:Y247"/>
    <mergeCell ref="Q248:Y248"/>
    <mergeCell ref="F246:M246"/>
    <mergeCell ref="F247:M247"/>
    <mergeCell ref="F248:M248"/>
    <mergeCell ref="O246:P246"/>
    <mergeCell ref="O247:P247"/>
    <mergeCell ref="O248:P248"/>
    <mergeCell ref="Q249:Y249"/>
    <mergeCell ref="Q250:Y250"/>
    <mergeCell ref="Q251:Y251"/>
    <mergeCell ref="F249:M249"/>
    <mergeCell ref="F250:M250"/>
    <mergeCell ref="F251:M251"/>
    <mergeCell ref="O249:P249"/>
    <mergeCell ref="O250:P250"/>
    <mergeCell ref="O251:P251"/>
    <mergeCell ref="Q252:Y252"/>
    <mergeCell ref="Q253:Y253"/>
    <mergeCell ref="Q254:Y254"/>
    <mergeCell ref="F252:M252"/>
    <mergeCell ref="F253:M253"/>
    <mergeCell ref="F254:M254"/>
    <mergeCell ref="O252:P252"/>
    <mergeCell ref="O253:P253"/>
    <mergeCell ref="O254:P254"/>
    <mergeCell ref="Q255:Y255"/>
    <mergeCell ref="Q256:Y256"/>
    <mergeCell ref="Q257:Y257"/>
    <mergeCell ref="F255:M255"/>
    <mergeCell ref="F256:M256"/>
    <mergeCell ref="F257:M257"/>
    <mergeCell ref="O255:P255"/>
    <mergeCell ref="O256:P256"/>
    <mergeCell ref="O257:P257"/>
    <mergeCell ref="D259:D260"/>
    <mergeCell ref="Q259:Y259"/>
    <mergeCell ref="Q260:Y260"/>
    <mergeCell ref="F259:M259"/>
    <mergeCell ref="F260:M260"/>
    <mergeCell ref="O259:P259"/>
    <mergeCell ref="O260:P260"/>
    <mergeCell ref="Q258:Y258"/>
    <mergeCell ref="F258:M258"/>
    <mergeCell ref="U343:X343"/>
    <mergeCell ref="F264:K264"/>
    <mergeCell ref="F232:M232"/>
    <mergeCell ref="N214:O214"/>
    <mergeCell ref="N215:O215"/>
    <mergeCell ref="N216:O216"/>
    <mergeCell ref="N217:O217"/>
    <mergeCell ref="N218:O218"/>
    <mergeCell ref="N219:O219"/>
    <mergeCell ref="N220:O220"/>
    <mergeCell ref="N221:O221"/>
    <mergeCell ref="E222:M222"/>
    <mergeCell ref="N222:O222"/>
    <mergeCell ref="O258:P258"/>
    <mergeCell ref="F237:M237"/>
    <mergeCell ref="F238:M238"/>
    <mergeCell ref="E214:M214"/>
    <mergeCell ref="E215:M215"/>
    <mergeCell ref="E216:M216"/>
    <mergeCell ref="E217:M217"/>
    <mergeCell ref="E218:M218"/>
    <mergeCell ref="E219:M219"/>
    <mergeCell ref="E221:M221"/>
    <mergeCell ref="O232:P232"/>
    <mergeCell ref="C3:Z3"/>
    <mergeCell ref="F327:K327"/>
    <mergeCell ref="W1:Z1"/>
    <mergeCell ref="P264:Y264"/>
    <mergeCell ref="U338:X338"/>
    <mergeCell ref="U339:X339"/>
    <mergeCell ref="U340:X340"/>
    <mergeCell ref="U341:X341"/>
    <mergeCell ref="U342:X342"/>
    <mergeCell ref="D213:M213"/>
    <mergeCell ref="N213:O213"/>
    <mergeCell ref="O233:P233"/>
    <mergeCell ref="O234:P234"/>
    <mergeCell ref="O235:P235"/>
    <mergeCell ref="O236:P236"/>
    <mergeCell ref="O237:P237"/>
    <mergeCell ref="O238:P238"/>
    <mergeCell ref="O239:P239"/>
    <mergeCell ref="F233:M233"/>
    <mergeCell ref="F234:M234"/>
    <mergeCell ref="F235:M235"/>
    <mergeCell ref="F236:M236"/>
    <mergeCell ref="F239:M239"/>
    <mergeCell ref="D263:Y263"/>
  </mergeCells>
  <phoneticPr fontId="5"/>
  <conditionalFormatting sqref="I20:M20">
    <cfRule type="expression" dxfId="146" priority="142" stopIfTrue="1">
      <formula>TRIM($I20)=""</formula>
    </cfRule>
  </conditionalFormatting>
  <conditionalFormatting sqref="I22:Y22">
    <cfRule type="expression" dxfId="145" priority="141" stopIfTrue="1">
      <formula>AND(TRIM($I22)&lt;&gt;"", OR(ISERROR(FIND("@"&amp;LEFT($I22,3)&amp;"@", 都道府県3))=FALSE, ISERROR(FIND("@"&amp;LEFT($I22,4)&amp;"@",都道府県4))=FALSE))=FALSE</formula>
    </cfRule>
  </conditionalFormatting>
  <conditionalFormatting sqref="I24:Y24">
    <cfRule type="expression" dxfId="144" priority="140" stopIfTrue="1">
      <formula>TRIM($I24)=""</formula>
    </cfRule>
  </conditionalFormatting>
  <conditionalFormatting sqref="I26:Y26">
    <cfRule type="expression" dxfId="143" priority="139" stopIfTrue="1">
      <formula>TRIM($I26)=""</formula>
    </cfRule>
  </conditionalFormatting>
  <conditionalFormatting sqref="I28:Y28">
    <cfRule type="expression" dxfId="142" priority="138" stopIfTrue="1">
      <formula>TRIM($I28)=""</formula>
    </cfRule>
  </conditionalFormatting>
  <conditionalFormatting sqref="I30:Y30">
    <cfRule type="expression" dxfId="141" priority="137" stopIfTrue="1">
      <formula>TRIM($I30)=""</formula>
    </cfRule>
  </conditionalFormatting>
  <conditionalFormatting sqref="I32:Y32">
    <cfRule type="expression" dxfId="140" priority="136" stopIfTrue="1">
      <formula>TRIM($I32)=""</formula>
    </cfRule>
  </conditionalFormatting>
  <conditionalFormatting sqref="I34:M34">
    <cfRule type="expression" dxfId="139" priority="135" stopIfTrue="1">
      <formula>NOT(AND(TRIM($I34)&lt;&gt;"",ISNUMBER(VALUE(SUBSTITUTE($I34,"-","")))))</formula>
    </cfRule>
  </conditionalFormatting>
  <conditionalFormatting sqref="I36:M36">
    <cfRule type="expression" dxfId="138" priority="134" stopIfTrue="1">
      <formula>OR(AND(I36&lt;&gt;"",NOT(ISNUMBER(VALUE(SUBSTITUTE(I36,"-",""))))), AND($I63="しない",TRIM($I36)=""))</formula>
    </cfRule>
  </conditionalFormatting>
  <conditionalFormatting sqref="I38:Y38">
    <cfRule type="expression" dxfId="137" priority="133" stopIfTrue="1">
      <formula>AND($I63="しない",TRIM($I38)="")</formula>
    </cfRule>
  </conditionalFormatting>
  <conditionalFormatting sqref="I40:M40">
    <cfRule type="expression" dxfId="136" priority="132" stopIfTrue="1">
      <formula>AND($I40&lt;&gt;"一致する", $I40&lt;&gt;"一致しない")</formula>
    </cfRule>
  </conditionalFormatting>
  <conditionalFormatting sqref="I63:M63">
    <cfRule type="expression" dxfId="135" priority="131" stopIfTrue="1">
      <formula>AND($I63&lt;&gt;"しない", $I63&lt;&gt;"する")</formula>
    </cfRule>
  </conditionalFormatting>
  <conditionalFormatting sqref="I69:M69">
    <cfRule type="expression" dxfId="134" priority="130" stopIfTrue="1">
      <formula>OR(AND($I63="する",TRIM($I69)=""),AND($I63="しない",NOT(ISBLANK($I69))))</formula>
    </cfRule>
  </conditionalFormatting>
  <conditionalFormatting sqref="I71:Y71">
    <cfRule type="expression" dxfId="133" priority="129" stopIfTrue="1">
      <formula>OR(AND($I63="する",AND($I71&lt;&gt;"", OR(ISERROR(FIND("@"&amp;LEFT($I71,3)&amp;"@", 都道府県3))=FALSE, ISERROR(FIND("@"&amp;LEFT($I71,4)&amp;"@",都道府県4))=FALSE))=FALSE),AND($I63="しない",NOT(ISBLANK($I71))))</formula>
    </cfRule>
  </conditionalFormatting>
  <conditionalFormatting sqref="I73:Y73">
    <cfRule type="expression" dxfId="132" priority="128" stopIfTrue="1">
      <formula>OR(AND($I63="する",TRIM($I73)=""),AND($I63="しない",NOT(ISBLANK($I73))))</formula>
    </cfRule>
  </conditionalFormatting>
  <conditionalFormatting sqref="I75:Y75">
    <cfRule type="expression" dxfId="131" priority="127" stopIfTrue="1">
      <formula>OR(AND($I63="する",TRIM($I75)=""),AND($I63="しない",NOT(ISBLANK($I75))))</formula>
    </cfRule>
  </conditionalFormatting>
  <conditionalFormatting sqref="I77:Y77">
    <cfRule type="expression" dxfId="130" priority="126" stopIfTrue="1">
      <formula>OR(AND($I63="する",TRIM($I77)=""),AND($I63="しない",NOT(ISBLANK($I77))))</formula>
    </cfRule>
  </conditionalFormatting>
  <conditionalFormatting sqref="I79:Y79">
    <cfRule type="expression" dxfId="129" priority="125" stopIfTrue="1">
      <formula>OR(AND($I63="する",TRIM($I79)=""),AND($I63="しない",NOT(ISBLANK($I79))))</formula>
    </cfRule>
  </conditionalFormatting>
  <conditionalFormatting sqref="I81:Y81">
    <cfRule type="expression" dxfId="128" priority="124" stopIfTrue="1">
      <formula>OR(AND($I63="する",TRIM($I81)=""),AND($I63="しない",NOT(ISBLANK($I81))))</formula>
    </cfRule>
  </conditionalFormatting>
  <conditionalFormatting sqref="I83:M83">
    <cfRule type="expression" dxfId="127" priority="123" stopIfTrue="1">
      <formula>OR(AND($I63="する",NOT(AND(TRIM($I83)&lt;&gt;"",ISNUMBER(VALUE(SUBSTITUTE($I83,"-","")))))), AND($I63="しない",NOT(ISBLANK($I83))))</formula>
    </cfRule>
  </conditionalFormatting>
  <conditionalFormatting sqref="I85:M85">
    <cfRule type="expression" dxfId="126" priority="122" stopIfTrue="1">
      <formula>OR(AND($I63="する",NOT(AND(I85&lt;&gt;"",ISNUMBER(VALUE(SUBSTITUTE(I85,"-","")))))), AND($I63="しない",NOT(ISBLANK($I85))))</formula>
    </cfRule>
  </conditionalFormatting>
  <conditionalFormatting sqref="I87:Y87">
    <cfRule type="expression" dxfId="125" priority="121" stopIfTrue="1">
      <formula>OR(AND($I63="する", TRIM($I87)=""),AND($I63="しない", TRIM($I87)&lt;&gt;""))</formula>
    </cfRule>
  </conditionalFormatting>
  <conditionalFormatting sqref="I112:Y112">
    <cfRule type="expression" dxfId="124" priority="120" stopIfTrue="1">
      <formula>TRIM($I112)=""</formula>
    </cfRule>
  </conditionalFormatting>
  <conditionalFormatting sqref="I114:Y114">
    <cfRule type="expression" dxfId="123" priority="119" stopIfTrue="1">
      <formula>TRIM($I114)=""</formula>
    </cfRule>
  </conditionalFormatting>
  <conditionalFormatting sqref="I116:Y116">
    <cfRule type="expression" dxfId="122" priority="118" stopIfTrue="1">
      <formula>TRIM($I116)=""</formula>
    </cfRule>
  </conditionalFormatting>
  <conditionalFormatting sqref="I118:M118">
    <cfRule type="expression" dxfId="121" priority="117" stopIfTrue="1">
      <formula>NOT(AND(I118&lt;&gt;"",ISNUMBER(VALUE(SUBSTITUTE(I118,"-","")))))</formula>
    </cfRule>
  </conditionalFormatting>
  <conditionalFormatting sqref="I120:M120">
    <cfRule type="expression" dxfId="120" priority="116" stopIfTrue="1">
      <formula>AND(TRIM($I120)&lt;&gt;"",NOT(ISNUMBER(VALUE(SUBSTITUTE($I120,"-","")))))</formula>
    </cfRule>
  </conditionalFormatting>
  <conditionalFormatting sqref="I149:M149">
    <cfRule type="expression" dxfId="119" priority="115" stopIfTrue="1">
      <formula>AND($I149&lt;&gt;"しない", $I149&lt;&gt;"する")</formula>
    </cfRule>
  </conditionalFormatting>
  <conditionalFormatting sqref="I151:M151">
    <cfRule type="expression" dxfId="118" priority="114" stopIfTrue="1">
      <formula>AND($I149="する",TRIM($I151)="")</formula>
    </cfRule>
  </conditionalFormatting>
  <conditionalFormatting sqref="I153:Y153">
    <cfRule type="expression" dxfId="117" priority="113" stopIfTrue="1">
      <formula>AND($I149="する",TRIM($I153)="")</formula>
    </cfRule>
  </conditionalFormatting>
  <conditionalFormatting sqref="I157:Y157">
    <cfRule type="expression" dxfId="116" priority="112" stopIfTrue="1">
      <formula>AND($I149="する",TRIM($I157)="")</formula>
    </cfRule>
  </conditionalFormatting>
  <conditionalFormatting sqref="I159:M159">
    <cfRule type="expression" dxfId="115" priority="111" stopIfTrue="1">
      <formula>AND($I149="する",NOT(AND(TRIM($I159)&lt;&gt;"",ISNUMBER(VALUE(SUBSTITUTE($I159,"-",""))))))</formula>
    </cfRule>
  </conditionalFormatting>
  <conditionalFormatting sqref="I161:M161">
    <cfRule type="expression" dxfId="114" priority="110" stopIfTrue="1">
      <formula>AND($I149="する",AND(I161&lt;&gt;"",NOT(ISNUMBER(VALUE(SUBSTITUTE(I161,"-",""))))))</formula>
    </cfRule>
  </conditionalFormatting>
  <conditionalFormatting sqref="I168:M168">
    <cfRule type="expression" dxfId="113" priority="109" stopIfTrue="1">
      <formula>TRIM(I168)=""</formula>
    </cfRule>
  </conditionalFormatting>
  <conditionalFormatting sqref="I170:M170">
    <cfRule type="expression" dxfId="112" priority="108" stopIfTrue="1">
      <formula>TRIM(I170)=""</formula>
    </cfRule>
  </conditionalFormatting>
  <conditionalFormatting sqref="N233">
    <cfRule type="expression" dxfId="111" priority="107" stopIfTrue="1">
      <formula>希望&lt;&gt;0</formula>
    </cfRule>
  </conditionalFormatting>
  <conditionalFormatting sqref="N234">
    <cfRule type="expression" dxfId="110" priority="106" stopIfTrue="1">
      <formula>希望&lt;&gt;0</formula>
    </cfRule>
  </conditionalFormatting>
  <conditionalFormatting sqref="N235">
    <cfRule type="expression" dxfId="109" priority="105" stopIfTrue="1">
      <formula>希望&lt;&gt;0</formula>
    </cfRule>
  </conditionalFormatting>
  <conditionalFormatting sqref="N236">
    <cfRule type="expression" dxfId="108" priority="104" stopIfTrue="1">
      <formula>希望&lt;&gt;0</formula>
    </cfRule>
  </conditionalFormatting>
  <conditionalFormatting sqref="N237">
    <cfRule type="expression" dxfId="107" priority="103" stopIfTrue="1">
      <formula>希望&lt;&gt;0</formula>
    </cfRule>
  </conditionalFormatting>
  <conditionalFormatting sqref="N238">
    <cfRule type="expression" dxfId="106" priority="102" stopIfTrue="1">
      <formula>希望&lt;&gt;0</formula>
    </cfRule>
  </conditionalFormatting>
  <conditionalFormatting sqref="N239">
    <cfRule type="expression" dxfId="105" priority="101" stopIfTrue="1">
      <formula>希望&lt;&gt;0</formula>
    </cfRule>
  </conditionalFormatting>
  <conditionalFormatting sqref="N240">
    <cfRule type="expression" dxfId="104" priority="100" stopIfTrue="1">
      <formula>希望&lt;&gt;0</formula>
    </cfRule>
  </conditionalFormatting>
  <conditionalFormatting sqref="N241">
    <cfRule type="expression" dxfId="103" priority="99" stopIfTrue="1">
      <formula>希望&lt;&gt;0</formula>
    </cfRule>
  </conditionalFormatting>
  <conditionalFormatting sqref="N242">
    <cfRule type="expression" dxfId="102" priority="98" stopIfTrue="1">
      <formula>希望&lt;&gt;0</formula>
    </cfRule>
  </conditionalFormatting>
  <conditionalFormatting sqref="N243">
    <cfRule type="expression" dxfId="101" priority="97" stopIfTrue="1">
      <formula>希望&lt;&gt;0</formula>
    </cfRule>
  </conditionalFormatting>
  <conditionalFormatting sqref="N244">
    <cfRule type="expression" dxfId="100" priority="96" stopIfTrue="1">
      <formula>希望&lt;&gt;0</formula>
    </cfRule>
  </conditionalFormatting>
  <conditionalFormatting sqref="N245">
    <cfRule type="expression" dxfId="99" priority="95" stopIfTrue="1">
      <formula>希望&lt;&gt;0</formula>
    </cfRule>
  </conditionalFormatting>
  <conditionalFormatting sqref="N246">
    <cfRule type="expression" dxfId="98" priority="94" stopIfTrue="1">
      <formula>希望&lt;&gt;0</formula>
    </cfRule>
  </conditionalFormatting>
  <conditionalFormatting sqref="N247">
    <cfRule type="expression" dxfId="97" priority="93" stopIfTrue="1">
      <formula>希望&lt;&gt;0</formula>
    </cfRule>
  </conditionalFormatting>
  <conditionalFormatting sqref="N248">
    <cfRule type="expression" dxfId="96" priority="92" stopIfTrue="1">
      <formula>希望&lt;&gt;0</formula>
    </cfRule>
  </conditionalFormatting>
  <conditionalFormatting sqref="N249">
    <cfRule type="expression" dxfId="95" priority="91" stopIfTrue="1">
      <formula>希望&lt;&gt;0</formula>
    </cfRule>
  </conditionalFormatting>
  <conditionalFormatting sqref="N250">
    <cfRule type="expression" dxfId="94" priority="90" stopIfTrue="1">
      <formula>希望&lt;&gt;0</formula>
    </cfRule>
  </conditionalFormatting>
  <conditionalFormatting sqref="N251">
    <cfRule type="expression" dxfId="93" priority="89" stopIfTrue="1">
      <formula>希望&lt;&gt;0</formula>
    </cfRule>
  </conditionalFormatting>
  <conditionalFormatting sqref="N252">
    <cfRule type="expression" dxfId="92" priority="88" stopIfTrue="1">
      <formula>希望&lt;&gt;0</formula>
    </cfRule>
  </conditionalFormatting>
  <conditionalFormatting sqref="N253">
    <cfRule type="expression" dxfId="91" priority="87" stopIfTrue="1">
      <formula>希望&lt;&gt;0</formula>
    </cfRule>
  </conditionalFormatting>
  <conditionalFormatting sqref="N254">
    <cfRule type="expression" dxfId="90" priority="86" stopIfTrue="1">
      <formula>希望&lt;&gt;0</formula>
    </cfRule>
  </conditionalFormatting>
  <conditionalFormatting sqref="N255">
    <cfRule type="expression" dxfId="89" priority="85" stopIfTrue="1">
      <formula>希望&lt;&gt;0</formula>
    </cfRule>
  </conditionalFormatting>
  <conditionalFormatting sqref="N256">
    <cfRule type="expression" dxfId="88" priority="84" stopIfTrue="1">
      <formula>希望&lt;&gt;0</formula>
    </cfRule>
  </conditionalFormatting>
  <conditionalFormatting sqref="N257">
    <cfRule type="expression" dxfId="87" priority="83" stopIfTrue="1">
      <formula>希望&lt;&gt;0</formula>
    </cfRule>
  </conditionalFormatting>
  <conditionalFormatting sqref="N258">
    <cfRule type="expression" dxfId="86" priority="82" stopIfTrue="1">
      <formula>希望&lt;&gt;0</formula>
    </cfRule>
  </conditionalFormatting>
  <conditionalFormatting sqref="Q258:Y258">
    <cfRule type="expression" dxfId="85" priority="81" stopIfTrue="1">
      <formula>AND(N258="○", TRIM(Q258)="")</formula>
    </cfRule>
  </conditionalFormatting>
  <conditionalFormatting sqref="N259">
    <cfRule type="expression" dxfId="84" priority="80" stopIfTrue="1">
      <formula>希望&lt;&gt;0</formula>
    </cfRule>
  </conditionalFormatting>
  <conditionalFormatting sqref="N260">
    <cfRule type="expression" dxfId="83" priority="79" stopIfTrue="1">
      <formula>希望&lt;&gt;0</formula>
    </cfRule>
  </conditionalFormatting>
  <conditionalFormatting sqref="Q260:Y260">
    <cfRule type="expression" dxfId="82" priority="78" stopIfTrue="1">
      <formula>AND(N260="○", TRIM(Q260)="")</formula>
    </cfRule>
  </conditionalFormatting>
  <conditionalFormatting sqref="L265:M265">
    <cfRule type="expression" dxfId="81" priority="77" stopIfTrue="1">
      <formula>希望&lt;&gt;0</formula>
    </cfRule>
  </conditionalFormatting>
  <conditionalFormatting sqref="L266:M266">
    <cfRule type="expression" dxfId="80" priority="76" stopIfTrue="1">
      <formula>希望&lt;&gt;0</formula>
    </cfRule>
  </conditionalFormatting>
  <conditionalFormatting sqref="L267:M267">
    <cfRule type="expression" dxfId="79" priority="75" stopIfTrue="1">
      <formula>希望&lt;&gt;0</formula>
    </cfRule>
  </conditionalFormatting>
  <conditionalFormatting sqref="L268:M268">
    <cfRule type="expression" dxfId="78" priority="74" stopIfTrue="1">
      <formula>希望&lt;&gt;0</formula>
    </cfRule>
  </conditionalFormatting>
  <conditionalFormatting sqref="P268:Y268">
    <cfRule type="expression" dxfId="77" priority="73" stopIfTrue="1">
      <formula>AND(L268="○", TRIM(P268)="")</formula>
    </cfRule>
  </conditionalFormatting>
  <conditionalFormatting sqref="L269:M269">
    <cfRule type="expression" dxfId="76" priority="72" stopIfTrue="1">
      <formula>希望&lt;&gt;0</formula>
    </cfRule>
  </conditionalFormatting>
  <conditionalFormatting sqref="L270:M270">
    <cfRule type="expression" dxfId="75" priority="71" stopIfTrue="1">
      <formula>希望&lt;&gt;0</formula>
    </cfRule>
  </conditionalFormatting>
  <conditionalFormatting sqref="L271:M271">
    <cfRule type="expression" dxfId="74" priority="70" stopIfTrue="1">
      <formula>希望&lt;&gt;0</formula>
    </cfRule>
  </conditionalFormatting>
  <conditionalFormatting sqref="L272:M272">
    <cfRule type="expression" dxfId="73" priority="69" stopIfTrue="1">
      <formula>希望&lt;&gt;0</formula>
    </cfRule>
  </conditionalFormatting>
  <conditionalFormatting sqref="L273:M273">
    <cfRule type="expression" dxfId="72" priority="68" stopIfTrue="1">
      <formula>希望&lt;&gt;0</formula>
    </cfRule>
  </conditionalFormatting>
  <conditionalFormatting sqref="L274:M274">
    <cfRule type="expression" dxfId="71" priority="67" stopIfTrue="1">
      <formula>希望&lt;&gt;0</formula>
    </cfRule>
  </conditionalFormatting>
  <conditionalFormatting sqref="L275:M275">
    <cfRule type="expression" dxfId="70" priority="66" stopIfTrue="1">
      <formula>希望&lt;&gt;0</formula>
    </cfRule>
  </conditionalFormatting>
  <conditionalFormatting sqref="L276:M276">
    <cfRule type="expression" dxfId="69" priority="65" stopIfTrue="1">
      <formula>希望&lt;&gt;0</formula>
    </cfRule>
  </conditionalFormatting>
  <conditionalFormatting sqref="L277:M277">
    <cfRule type="expression" dxfId="68" priority="64" stopIfTrue="1">
      <formula>希望&lt;&gt;0</formula>
    </cfRule>
  </conditionalFormatting>
  <conditionalFormatting sqref="L278:M278">
    <cfRule type="expression" dxfId="67" priority="63" stopIfTrue="1">
      <formula>希望&lt;&gt;0</formula>
    </cfRule>
  </conditionalFormatting>
  <conditionalFormatting sqref="L279:M279">
    <cfRule type="expression" dxfId="66" priority="62" stopIfTrue="1">
      <formula>希望&lt;&gt;0</formula>
    </cfRule>
  </conditionalFormatting>
  <conditionalFormatting sqref="L280:M280">
    <cfRule type="expression" dxfId="65" priority="61" stopIfTrue="1">
      <formula>希望&lt;&gt;0</formula>
    </cfRule>
  </conditionalFormatting>
  <conditionalFormatting sqref="L281:M281">
    <cfRule type="expression" dxfId="64" priority="60" stopIfTrue="1">
      <formula>希望&lt;&gt;0</formula>
    </cfRule>
  </conditionalFormatting>
  <conditionalFormatting sqref="P281:Y281">
    <cfRule type="expression" dxfId="63" priority="59" stopIfTrue="1">
      <formula>AND(L281="○", TRIM(P281)="")</formula>
    </cfRule>
  </conditionalFormatting>
  <conditionalFormatting sqref="L282:M282">
    <cfRule type="expression" dxfId="62" priority="58" stopIfTrue="1">
      <formula>希望&lt;&gt;0</formula>
    </cfRule>
  </conditionalFormatting>
  <conditionalFormatting sqref="L283:M283">
    <cfRule type="expression" dxfId="61" priority="57" stopIfTrue="1">
      <formula>希望&lt;&gt;0</formula>
    </cfRule>
  </conditionalFormatting>
  <conditionalFormatting sqref="L284:M284">
    <cfRule type="expression" dxfId="60" priority="56" stopIfTrue="1">
      <formula>希望&lt;&gt;0</formula>
    </cfRule>
  </conditionalFormatting>
  <conditionalFormatting sqref="L285:M285">
    <cfRule type="expression" dxfId="59" priority="55" stopIfTrue="1">
      <formula>希望&lt;&gt;0</formula>
    </cfRule>
  </conditionalFormatting>
  <conditionalFormatting sqref="P285:Y285">
    <cfRule type="expression" dxfId="58" priority="54" stopIfTrue="1">
      <formula>AND(L285="○", TRIM(P285)="")</formula>
    </cfRule>
  </conditionalFormatting>
  <conditionalFormatting sqref="L286:M286">
    <cfRule type="expression" dxfId="57" priority="53" stopIfTrue="1">
      <formula>希望&lt;&gt;0</formula>
    </cfRule>
  </conditionalFormatting>
  <conditionalFormatting sqref="L287:M287">
    <cfRule type="expression" dxfId="56" priority="52" stopIfTrue="1">
      <formula>希望&lt;&gt;0</formula>
    </cfRule>
  </conditionalFormatting>
  <conditionalFormatting sqref="L288:M288">
    <cfRule type="expression" dxfId="55" priority="51" stopIfTrue="1">
      <formula>希望&lt;&gt;0</formula>
    </cfRule>
  </conditionalFormatting>
  <conditionalFormatting sqref="L289:M289">
    <cfRule type="expression" dxfId="54" priority="50" stopIfTrue="1">
      <formula>希望&lt;&gt;0</formula>
    </cfRule>
  </conditionalFormatting>
  <conditionalFormatting sqref="L290:M290">
    <cfRule type="expression" dxfId="53" priority="49" stopIfTrue="1">
      <formula>希望&lt;&gt;0</formula>
    </cfRule>
  </conditionalFormatting>
  <conditionalFormatting sqref="L291:M291">
    <cfRule type="expression" dxfId="52" priority="48" stopIfTrue="1">
      <formula>希望&lt;&gt;0</formula>
    </cfRule>
  </conditionalFormatting>
  <conditionalFormatting sqref="L292:M292">
    <cfRule type="expression" dxfId="51" priority="47" stopIfTrue="1">
      <formula>希望&lt;&gt;0</formula>
    </cfRule>
  </conditionalFormatting>
  <conditionalFormatting sqref="L293:M293">
    <cfRule type="expression" dxfId="50" priority="46" stopIfTrue="1">
      <formula>希望&lt;&gt;0</formula>
    </cfRule>
  </conditionalFormatting>
  <conditionalFormatting sqref="P293:Y293">
    <cfRule type="expression" dxfId="49" priority="45" stopIfTrue="1">
      <formula>AND(L293="○", TRIM(P293)="")</formula>
    </cfRule>
  </conditionalFormatting>
  <conditionalFormatting sqref="L294:M294">
    <cfRule type="expression" dxfId="48" priority="44" stopIfTrue="1">
      <formula>希望&lt;&gt;0</formula>
    </cfRule>
  </conditionalFormatting>
  <conditionalFormatting sqref="P294:Y294">
    <cfRule type="expression" dxfId="47" priority="43" stopIfTrue="1">
      <formula>AND(L294="○", TRIM(P294)="")</formula>
    </cfRule>
  </conditionalFormatting>
  <conditionalFormatting sqref="L295:M295">
    <cfRule type="expression" dxfId="46" priority="42" stopIfTrue="1">
      <formula>希望&lt;&gt;0</formula>
    </cfRule>
  </conditionalFormatting>
  <conditionalFormatting sqref="L296:M296">
    <cfRule type="expression" dxfId="45" priority="41" stopIfTrue="1">
      <formula>希望&lt;&gt;0</formula>
    </cfRule>
  </conditionalFormatting>
  <conditionalFormatting sqref="L297:M297">
    <cfRule type="expression" dxfId="44" priority="40" stopIfTrue="1">
      <formula>希望&lt;&gt;0</formula>
    </cfRule>
  </conditionalFormatting>
  <conditionalFormatting sqref="L298:M298">
    <cfRule type="expression" dxfId="43" priority="39" stopIfTrue="1">
      <formula>希望&lt;&gt;0</formula>
    </cfRule>
  </conditionalFormatting>
  <conditionalFormatting sqref="L299:M299">
    <cfRule type="expression" dxfId="42" priority="38" stopIfTrue="1">
      <formula>希望&lt;&gt;0</formula>
    </cfRule>
  </conditionalFormatting>
  <conditionalFormatting sqref="L300:M300">
    <cfRule type="expression" dxfId="41" priority="37" stopIfTrue="1">
      <formula>希望&lt;&gt;0</formula>
    </cfRule>
  </conditionalFormatting>
  <conditionalFormatting sqref="L301:M301">
    <cfRule type="expression" dxfId="40" priority="36" stopIfTrue="1">
      <formula>希望&lt;&gt;0</formula>
    </cfRule>
  </conditionalFormatting>
  <conditionalFormatting sqref="P301:Y301">
    <cfRule type="expression" dxfId="39" priority="35" stopIfTrue="1">
      <formula>AND(L301="○", TRIM(P301)="")</formula>
    </cfRule>
  </conditionalFormatting>
  <conditionalFormatting sqref="L302:M302">
    <cfRule type="expression" dxfId="38" priority="34" stopIfTrue="1">
      <formula>希望&lt;&gt;0</formula>
    </cfRule>
  </conditionalFormatting>
  <conditionalFormatting sqref="L303:M303">
    <cfRule type="expression" dxfId="37" priority="33" stopIfTrue="1">
      <formula>希望&lt;&gt;0</formula>
    </cfRule>
  </conditionalFormatting>
  <conditionalFormatting sqref="L304:M304">
    <cfRule type="expression" dxfId="36" priority="32" stopIfTrue="1">
      <formula>希望&lt;&gt;0</formula>
    </cfRule>
  </conditionalFormatting>
  <conditionalFormatting sqref="L305:M305">
    <cfRule type="expression" dxfId="35" priority="31" stopIfTrue="1">
      <formula>希望&lt;&gt;0</formula>
    </cfRule>
  </conditionalFormatting>
  <conditionalFormatting sqref="P305:Y305">
    <cfRule type="expression" dxfId="34" priority="30" stopIfTrue="1">
      <formula>AND(L305="○", TRIM(P305)="")</formula>
    </cfRule>
  </conditionalFormatting>
  <conditionalFormatting sqref="L306:M306">
    <cfRule type="expression" dxfId="33" priority="29" stopIfTrue="1">
      <formula>希望&lt;&gt;0</formula>
    </cfRule>
  </conditionalFormatting>
  <conditionalFormatting sqref="L307:M307">
    <cfRule type="expression" dxfId="32" priority="28" stopIfTrue="1">
      <formula>希望&lt;&gt;0</formula>
    </cfRule>
  </conditionalFormatting>
  <conditionalFormatting sqref="L308:M308">
    <cfRule type="expression" dxfId="31" priority="27" stopIfTrue="1">
      <formula>希望&lt;&gt;0</formula>
    </cfRule>
  </conditionalFormatting>
  <conditionalFormatting sqref="P308:Y308">
    <cfRule type="expression" dxfId="30" priority="26" stopIfTrue="1">
      <formula>AND(L308="○", TRIM(P308)="")</formula>
    </cfRule>
  </conditionalFormatting>
  <conditionalFormatting sqref="L309:M309">
    <cfRule type="expression" dxfId="29" priority="25" stopIfTrue="1">
      <formula>希望&lt;&gt;0</formula>
    </cfRule>
  </conditionalFormatting>
  <conditionalFormatting sqref="L310:M310">
    <cfRule type="expression" dxfId="28" priority="24" stopIfTrue="1">
      <formula>希望&lt;&gt;0</formula>
    </cfRule>
  </conditionalFormatting>
  <conditionalFormatting sqref="L311:M311">
    <cfRule type="expression" dxfId="27" priority="23" stopIfTrue="1">
      <formula>希望&lt;&gt;0</formula>
    </cfRule>
  </conditionalFormatting>
  <conditionalFormatting sqref="L312:M312">
    <cfRule type="expression" dxfId="26" priority="22" stopIfTrue="1">
      <formula>希望&lt;&gt;0</formula>
    </cfRule>
  </conditionalFormatting>
  <conditionalFormatting sqref="L313:M313">
    <cfRule type="expression" dxfId="25" priority="21" stopIfTrue="1">
      <formula>希望&lt;&gt;0</formula>
    </cfRule>
  </conditionalFormatting>
  <conditionalFormatting sqref="P313:Y313">
    <cfRule type="expression" dxfId="24" priority="20" stopIfTrue="1">
      <formula>AND(L313="○", TRIM(P313)="")</formula>
    </cfRule>
  </conditionalFormatting>
  <conditionalFormatting sqref="L314:M314">
    <cfRule type="expression" dxfId="23" priority="19" stopIfTrue="1">
      <formula>希望&lt;&gt;0</formula>
    </cfRule>
  </conditionalFormatting>
  <conditionalFormatting sqref="P314:Y314">
    <cfRule type="expression" dxfId="22" priority="18" stopIfTrue="1">
      <formula>AND(L314="○", TRIM(P314)="")</formula>
    </cfRule>
  </conditionalFormatting>
  <conditionalFormatting sqref="L315:M315">
    <cfRule type="expression" dxfId="21" priority="17" stopIfTrue="1">
      <formula>希望&lt;&gt;0</formula>
    </cfRule>
  </conditionalFormatting>
  <conditionalFormatting sqref="L316:M316">
    <cfRule type="expression" dxfId="20" priority="16" stopIfTrue="1">
      <formula>希望&lt;&gt;0</formula>
    </cfRule>
  </conditionalFormatting>
  <conditionalFormatting sqref="L317:M317">
    <cfRule type="expression" dxfId="19" priority="15" stopIfTrue="1">
      <formula>希望&lt;&gt;0</formula>
    </cfRule>
  </conditionalFormatting>
  <conditionalFormatting sqref="L318:M318">
    <cfRule type="expression" dxfId="18" priority="14" stopIfTrue="1">
      <formula>希望&lt;&gt;0</formula>
    </cfRule>
  </conditionalFormatting>
  <conditionalFormatting sqref="L319:M319">
    <cfRule type="expression" dxfId="17" priority="13" stopIfTrue="1">
      <formula>希望&lt;&gt;0</formula>
    </cfRule>
  </conditionalFormatting>
  <conditionalFormatting sqref="L320:M320">
    <cfRule type="expression" dxfId="16" priority="12" stopIfTrue="1">
      <formula>希望&lt;&gt;0</formula>
    </cfRule>
  </conditionalFormatting>
  <conditionalFormatting sqref="L321:M321">
    <cfRule type="expression" dxfId="15" priority="11" stopIfTrue="1">
      <formula>希望&lt;&gt;0</formula>
    </cfRule>
  </conditionalFormatting>
  <conditionalFormatting sqref="L322:M322">
    <cfRule type="expression" dxfId="14" priority="10" stopIfTrue="1">
      <formula>希望&lt;&gt;0</formula>
    </cfRule>
  </conditionalFormatting>
  <conditionalFormatting sqref="L323:M323">
    <cfRule type="expression" dxfId="13" priority="9" stopIfTrue="1">
      <formula>希望&lt;&gt;0</formula>
    </cfRule>
  </conditionalFormatting>
  <conditionalFormatting sqref="L324:M324">
    <cfRule type="expression" dxfId="12" priority="8" stopIfTrue="1">
      <formula>希望&lt;&gt;0</formula>
    </cfRule>
  </conditionalFormatting>
  <conditionalFormatting sqref="L325:M325">
    <cfRule type="expression" dxfId="11" priority="7" stopIfTrue="1">
      <formula>希望&lt;&gt;0</formula>
    </cfRule>
  </conditionalFormatting>
  <conditionalFormatting sqref="L326:M326">
    <cfRule type="expression" dxfId="10" priority="6" stopIfTrue="1">
      <formula>希望&lt;&gt;0</formula>
    </cfRule>
  </conditionalFormatting>
  <conditionalFormatting sqref="L327:M327">
    <cfRule type="expression" dxfId="9" priority="5" stopIfTrue="1">
      <formula>希望&lt;&gt;0</formula>
    </cfRule>
  </conditionalFormatting>
  <conditionalFormatting sqref="L328:M328">
    <cfRule type="expression" dxfId="8" priority="4" stopIfTrue="1">
      <formula>希望&lt;&gt;0</formula>
    </cfRule>
  </conditionalFormatting>
  <conditionalFormatting sqref="P328:Y328">
    <cfRule type="expression" dxfId="7" priority="3" stopIfTrue="1">
      <formula>AND(L328="○", TRIM(P328)="")</formula>
    </cfRule>
  </conditionalFormatting>
  <conditionalFormatting sqref="L329:M329">
    <cfRule type="expression" dxfId="6" priority="2" stopIfTrue="1">
      <formula>希望&lt;&gt;0</formula>
    </cfRule>
  </conditionalFormatting>
  <conditionalFormatting sqref="P329:Y329">
    <cfRule type="expression" dxfId="5" priority="1" stopIfTrue="1">
      <formula>AND(L329="○", TRIM(P329)="")</formula>
    </cfRule>
  </conditionalFormatting>
  <dataValidations count="368">
    <dataValidation type="whole" imeMode="halfAlpha" allowBlank="1" showInputMessage="1" showErrorMessage="1" error="7桁の数字を入力してください" sqref="I20:M20" xr:uid="{8BCE4FCC-69DB-4C6C-B35C-A38AE45B6015}">
      <formula1>0</formula1>
      <formula2>9999999</formula2>
    </dataValidation>
    <dataValidation errorStyle="warning" imeMode="hiragana" allowBlank="1" showInputMessage="1" showErrorMessage="1" sqref="I22:Y22" xr:uid="{51741B97-8172-4B89-B920-C840D0405742}"/>
    <dataValidation errorStyle="warning" imeMode="fullKatakana" allowBlank="1" showInputMessage="1" showErrorMessage="1" sqref="I24:Y24" xr:uid="{D43DFC5E-44C4-40D7-829B-D782865C3A8F}"/>
    <dataValidation errorStyle="warning" imeMode="hiragana" allowBlank="1" showInputMessage="1" showErrorMessage="1" sqref="I26:Y26" xr:uid="{8E46F50E-2A6F-46E3-973C-D0AAA88A800D}"/>
    <dataValidation errorStyle="warning" imeMode="hiragana" allowBlank="1" showInputMessage="1" showErrorMessage="1" sqref="I28:Y28" xr:uid="{83F35BEC-ADFB-4974-8A96-C5318FF3BFEB}"/>
    <dataValidation errorStyle="warning" imeMode="fullKatakana" allowBlank="1" showInputMessage="1" showErrorMessage="1" sqref="I30:Y30" xr:uid="{53AEFD77-8206-47F9-9085-A18AEE4A0352}"/>
    <dataValidation errorStyle="warning" imeMode="hiragana" allowBlank="1" showInputMessage="1" showErrorMessage="1" sqref="I32:Y32" xr:uid="{8983FF3F-78C4-4D37-8818-AC1FB411B3FE}"/>
    <dataValidation errorStyle="warning" imeMode="halfAlpha" allowBlank="1" showInputMessage="1" showErrorMessage="1" sqref="I34:M34" xr:uid="{70434209-D8D1-4F33-9114-DE9261C2CCFD}"/>
    <dataValidation errorStyle="warning" imeMode="halfAlpha" allowBlank="1" showInputMessage="1" showErrorMessage="1" sqref="I36:M36" xr:uid="{F0A944F8-886F-40AE-975B-F37A1CB1C3E7}"/>
    <dataValidation errorStyle="warning" imeMode="halfAlpha" allowBlank="1" showInputMessage="1" showErrorMessage="1" sqref="I38:Y38" xr:uid="{B57319CE-AA2C-465E-8654-5C83599367F5}"/>
    <dataValidation type="list" imeMode="halfAlpha" allowBlank="1" showInputMessage="1" showErrorMessage="1" error="リストから選択してください" sqref="I40:M40" xr:uid="{92073EA6-2280-45AC-AC17-900EFF13DD3C}">
      <formula1>"一致する,一致しない"</formula1>
    </dataValidation>
    <dataValidation type="list" imeMode="halfAlpha" allowBlank="1" showInputMessage="1" showErrorMessage="1" error="リストから選択してください" sqref="I63:M63" xr:uid="{73DFAFD2-3760-4A8F-A90F-A291247B3108}">
      <formula1>"しない,する"</formula1>
    </dataValidation>
    <dataValidation type="whole" imeMode="halfAlpha" allowBlank="1" showInputMessage="1" showErrorMessage="1" error="7桁の数字を入力してください" sqref="I69:M69" xr:uid="{88106993-9B6A-4B7F-861B-A58F682CF284}">
      <formula1>0</formula1>
      <formula2>9999999</formula2>
    </dataValidation>
    <dataValidation errorStyle="warning" imeMode="hiragana" allowBlank="1" showInputMessage="1" showErrorMessage="1" sqref="I71:Y71" xr:uid="{1D3EF42A-CE9D-4ACD-B36D-9851B63DF777}"/>
    <dataValidation errorStyle="warning" imeMode="fullKatakana" allowBlank="1" showInputMessage="1" showErrorMessage="1" sqref="I73:Y73" xr:uid="{32958BD2-4948-4E36-9941-BAFDB3079941}"/>
    <dataValidation errorStyle="warning" imeMode="hiragana" allowBlank="1" showInputMessage="1" showErrorMessage="1" sqref="I75:Y75" xr:uid="{93D1F06D-7836-4175-9E33-9792C2E97A74}"/>
    <dataValidation errorStyle="warning" imeMode="hiragana" allowBlank="1" showInputMessage="1" showErrorMessage="1" sqref="I77:Y77" xr:uid="{5F417087-540C-4757-92CA-CE1EEC8C3BD8}"/>
    <dataValidation errorStyle="warning" imeMode="fullKatakana" allowBlank="1" showInputMessage="1" showErrorMessage="1" sqref="I79:Y79" xr:uid="{E64AA429-B302-43A9-B69A-780D497C1472}"/>
    <dataValidation errorStyle="warning" imeMode="hiragana" allowBlank="1" showInputMessage="1" showErrorMessage="1" sqref="I81:Y81" xr:uid="{1CB3E6A9-4C8A-4E7E-95C7-27C1EDA4C9B8}"/>
    <dataValidation errorStyle="warning" imeMode="halfAlpha" allowBlank="1" showInputMessage="1" showErrorMessage="1" sqref="I83:M83" xr:uid="{FB3762AD-3FF8-4741-9BBF-EB89B9E25E9D}"/>
    <dataValidation errorStyle="warning" imeMode="halfAlpha" allowBlank="1" showInputMessage="1" showErrorMessage="1" sqref="I85:M85" xr:uid="{48B24D47-A98A-4A34-9A07-D35E631800A3}"/>
    <dataValidation errorStyle="warning" imeMode="halfAlpha" allowBlank="1" showInputMessage="1" showErrorMessage="1" sqref="I87:Y87" xr:uid="{A1E3227A-AA4D-4FCA-BC81-88DA2BD3960F}"/>
    <dataValidation errorStyle="warning" imeMode="hiragana" allowBlank="1" showInputMessage="1" showErrorMessage="1" sqref="I112:Y112" xr:uid="{E6797A7A-5F24-4EAD-80B6-4CF771BB55C2}"/>
    <dataValidation errorStyle="warning" imeMode="fullKatakana" allowBlank="1" showInputMessage="1" showErrorMessage="1" sqref="I114:Y114" xr:uid="{77C95EF3-FE28-4124-9401-2AE4B8934B82}"/>
    <dataValidation errorStyle="warning" imeMode="hiragana" allowBlank="1" showInputMessage="1" showErrorMessage="1" sqref="I116:Y116" xr:uid="{6DAF50C7-C792-4327-982A-CF4A3BE8402F}"/>
    <dataValidation errorStyle="warning" imeMode="halfAlpha" allowBlank="1" showInputMessage="1" showErrorMessage="1" sqref="I118:M118" xr:uid="{132D5D09-ED39-4B96-97A3-512D4654ED47}"/>
    <dataValidation errorStyle="warning" imeMode="halfAlpha" allowBlank="1" showInputMessage="1" showErrorMessage="1" sqref="I120:M120" xr:uid="{387DB46E-0314-403D-B558-FFAD888DC5D5}"/>
    <dataValidation errorStyle="warning" imeMode="halfAlpha" allowBlank="1" showInputMessage="1" showErrorMessage="1" sqref="I122:Y122" xr:uid="{8C232F2B-D975-40F8-886D-93C13AC89482}"/>
    <dataValidation type="list" imeMode="halfAlpha" allowBlank="1" showInputMessage="1" showErrorMessage="1" error="リストから選択してください" sqref="I149:M149" xr:uid="{10F08B1A-F2C5-422A-82C1-3340A855B5E2}">
      <formula1>"しない,する"</formula1>
    </dataValidation>
    <dataValidation type="whole" imeMode="halfAlpha" allowBlank="1" showInputMessage="1" showErrorMessage="1" error="7桁の数字を入力してください" sqref="I151:M151" xr:uid="{8D55FB51-5CA0-435D-9152-9FE8C715D426}">
      <formula1>0</formula1>
      <formula2>9999999</formula2>
    </dataValidation>
    <dataValidation errorStyle="warning" imeMode="hiragana" allowBlank="1" showInputMessage="1" showErrorMessage="1" sqref="I153:Y153" xr:uid="{3B0F8B15-7434-4EA1-B14A-C097D5C59399}"/>
    <dataValidation errorStyle="warning" imeMode="fullKatakana" allowBlank="1" showInputMessage="1" showErrorMessage="1" sqref="I155:Y155" xr:uid="{EA63016B-6504-4B52-9D6D-F37A1F59CE3F}"/>
    <dataValidation errorStyle="warning" imeMode="hiragana" allowBlank="1" showInputMessage="1" showErrorMessage="1" sqref="I157:Y157" xr:uid="{77DA3A6C-23BD-4E20-A1CD-4FCCF91AB732}"/>
    <dataValidation errorStyle="warning" imeMode="halfAlpha" allowBlank="1" showInputMessage="1" showErrorMessage="1" sqref="I159:M159" xr:uid="{96C0F8CB-9766-4A4B-9447-5266472BAA53}"/>
    <dataValidation errorStyle="warning" imeMode="halfAlpha" allowBlank="1" showInputMessage="1" showErrorMessage="1" sqref="I161:M161" xr:uid="{13052496-DFCA-4660-B54D-BA34D7F61A69}"/>
    <dataValidation errorStyle="warning" imeMode="hiragana" allowBlank="1" showInputMessage="1" showErrorMessage="1" sqref="I168:M168" xr:uid="{8167700E-8238-42C0-9483-ECEF1CE1CE30}"/>
    <dataValidation type="whole" imeMode="halfAlpha" allowBlank="1" showInputMessage="1" showErrorMessage="1" error="有効な数字を入力してください" sqref="I170:M170" xr:uid="{9A94B084-341C-4871-B688-B9AA9E048FEF}">
      <formula1>0</formula1>
      <formula2>9999999999</formula2>
    </dataValidation>
    <dataValidation type="whole" imeMode="halfAlpha" allowBlank="1" showInputMessage="1" showErrorMessage="1" error="有効な数字を入力してください。10兆円以上になる場合は、9,999,999,999と入力してください" sqref="I174:M174" xr:uid="{311BBA1F-80A9-4A31-9F46-02C76CB3BC8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75:M175" xr:uid="{B2F21DBE-FC4C-43E4-9BEE-C972D858C72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76:M176" xr:uid="{A821F387-885C-42D9-916F-1DFA9C41AA2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77:M177" xr:uid="{ABD8D877-8C63-457A-856F-18914C5BC8F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2:M182" xr:uid="{BEFDA5C9-DED7-448B-A268-5D774D037BF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3:M183" xr:uid="{15DA4C77-FA71-4FDD-BB5D-A6D0581DA191}">
      <formula1>-9999999999</formula1>
      <formula2>9999999999</formula2>
    </dataValidation>
    <dataValidation type="whole" imeMode="halfAlpha" allowBlank="1" showInputMessage="1" showErrorMessage="1" error="有効な数字を入力してください" sqref="I187:M187" xr:uid="{B0A9B38C-43A3-4C7A-889B-311A5DCAFFFC}">
      <formula1>0</formula1>
      <formula2>9999999999</formula2>
    </dataValidation>
    <dataValidation type="whole" imeMode="halfAlpha" allowBlank="1" showInputMessage="1" showErrorMessage="1" error="有効な数字を入力してください" sqref="I188:M188" xr:uid="{C8B713C0-4F68-4EDE-9538-D34DF0485044}">
      <formula1>0</formula1>
      <formula2>9999999999</formula2>
    </dataValidation>
    <dataValidation type="whole" imeMode="halfAlpha" allowBlank="1" showInputMessage="1" showErrorMessage="1" error="有効な数字を入力してください" sqref="I189:M189" xr:uid="{256EA45B-F47C-4160-B7E6-079B468AFA45}">
      <formula1>0</formula1>
      <formula2>9999999999</formula2>
    </dataValidation>
    <dataValidation type="whole" imeMode="halfAlpha" allowBlank="1" showInputMessage="1" showErrorMessage="1" error="有効な数字を入力してください" sqref="I191:M191" xr:uid="{3E7E2361-0CAB-4CC2-9010-3AF336738269}">
      <formula1>0</formula1>
      <formula2>9999999999</formula2>
    </dataValidation>
    <dataValidation type="date" imeMode="halfAlpha" allowBlank="1" showInputMessage="1" showErrorMessage="1" error="有効な日付を入力してください" sqref="I198:M198" xr:uid="{23B21E83-BB6C-46CD-B446-A0F3B9DA06D9}">
      <formula1>92</formula1>
      <formula2>73415</formula2>
    </dataValidation>
    <dataValidation type="date" imeMode="halfAlpha" allowBlank="1" showInputMessage="1" showErrorMessage="1" error="有効な日付を入力してください" sqref="O198:Q198" xr:uid="{087167BD-D600-4BCE-91FA-1FAE978C220C}">
      <formula1>92</formula1>
      <formula2>73415</formula2>
    </dataValidation>
    <dataValidation type="date" imeMode="halfAlpha" allowBlank="1" showInputMessage="1" showErrorMessage="1" error="有効な日付を入力してください" sqref="I200:M200" xr:uid="{E3380EE6-9DD9-4D37-908A-6E169D699BCB}">
      <formula1>92</formula1>
      <formula2>73415</formula2>
    </dataValidation>
    <dataValidation type="date" imeMode="halfAlpha" allowBlank="1" showInputMessage="1" showErrorMessage="1" error="有効な日付を入力してください" sqref="O200:Q200" xr:uid="{61F5C7C9-CDD6-46D2-BD69-4FD10045BFDA}">
      <formula1>92</formula1>
      <formula2>73415</formula2>
    </dataValidation>
    <dataValidation type="whole" imeMode="halfAlpha" allowBlank="1" showInputMessage="1" showErrorMessage="1" error="有効な数字を入力してください。10兆円以上になる場合は、9,999,999,999と入力してください" sqref="L204:P204" xr:uid="{7BE3AB7C-42AF-4DB0-A209-661D1C8FA37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04:T204" xr:uid="{C68BBA9B-535A-49D1-8C07-E0A77A9204B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04:Y204" xr:uid="{99AE4127-BD9E-435F-9E51-9806039FE2C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L205:P205" xr:uid="{1B60B76E-C4A7-4CAD-B027-D17DCDEF431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05:T205" xr:uid="{E1F84364-BCD5-40A0-BE6F-8AE743F20D3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05:Y205" xr:uid="{DB38AC75-B0AD-48E1-B38B-D8849315A2B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L206:P206" xr:uid="{299869AE-0216-4125-8EB0-3279F4946A0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06:T206" xr:uid="{603BACD7-0AB3-49E0-A709-7396A1632F2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06:Y206" xr:uid="{872CB7D9-EDBA-47E1-A896-D9D8AF5A4486}">
      <formula1>-9999999999</formula1>
      <formula2>9999999999</formula2>
    </dataValidation>
    <dataValidation type="whole" imeMode="halfAlpha" allowBlank="1" showInputMessage="1" showErrorMessage="1" error="有効な数字を入力してください" sqref="N214:O214" xr:uid="{DED02383-4780-4E89-92FC-94D9A2A43AE7}">
      <formula1>0</formula1>
      <formula2>9999999999</formula2>
    </dataValidation>
    <dataValidation type="whole" imeMode="halfAlpha" allowBlank="1" showInputMessage="1" showErrorMessage="1" error="有効な数字を入力してください" sqref="N215:O215" xr:uid="{D50A40E8-6083-4891-BBDA-107943B109FA}">
      <formula1>0</formula1>
      <formula2>9999999999</formula2>
    </dataValidation>
    <dataValidation type="whole" imeMode="halfAlpha" allowBlank="1" showInputMessage="1" showErrorMessage="1" error="有効な数字を入力してください" sqref="N216:O216" xr:uid="{AD5E145E-C649-44E8-BB5C-BFF7C63559BA}">
      <formula1>0</formula1>
      <formula2>9999999999</formula2>
    </dataValidation>
    <dataValidation type="whole" imeMode="halfAlpha" allowBlank="1" showInputMessage="1" showErrorMessage="1" error="有効な数字を入力してください" sqref="N217:O217" xr:uid="{671343D7-3143-4AFD-A3FB-DE2A51628A67}">
      <formula1>0</formula1>
      <formula2>9999999999</formula2>
    </dataValidation>
    <dataValidation type="whole" imeMode="halfAlpha" allowBlank="1" showInputMessage="1" showErrorMessage="1" error="有効な数字を入力してください" sqref="N218:O218" xr:uid="{3327FE2E-494C-43BE-B7DB-5AE86E737E78}">
      <formula1>0</formula1>
      <formula2>9999999999</formula2>
    </dataValidation>
    <dataValidation type="whole" imeMode="halfAlpha" allowBlank="1" showInputMessage="1" showErrorMessage="1" error="有効な数字を入力してください" sqref="N219:O219" xr:uid="{E13F1C73-214D-4767-B8E9-E2E7BDEA9919}">
      <formula1>0</formula1>
      <formula2>9999999999</formula2>
    </dataValidation>
    <dataValidation type="whole" imeMode="halfAlpha" allowBlank="1" showInputMessage="1" showErrorMessage="1" error="有効な数字を入力してください" sqref="N220:O220" xr:uid="{A198F0E5-D84C-4F06-A5F9-58AFF2FB71AC}">
      <formula1>0</formula1>
      <formula2>9999999999</formula2>
    </dataValidation>
    <dataValidation type="whole" imeMode="halfAlpha" allowBlank="1" showInputMessage="1" showErrorMessage="1" error="有効な数字を入力してください" sqref="N221:O221" xr:uid="{DCFE1E69-7743-460D-89D0-62EEC69864F1}">
      <formula1>0</formula1>
      <formula2>9999999999</formula2>
    </dataValidation>
    <dataValidation type="whole" imeMode="halfAlpha" allowBlank="1" showInputMessage="1" showErrorMessage="1" error="有効な数字を入力してください" sqref="N222:O222" xr:uid="{957DE71F-0384-4AE1-9A9A-ABFB0E974428}">
      <formula1>0</formula1>
      <formula2>9999999999</formula2>
    </dataValidation>
    <dataValidation type="list" imeMode="halfAlpha" allowBlank="1" showInputMessage="1" showErrorMessage="1" error="リストから選択してください" sqref="N233" xr:uid="{CD99B69E-A1AF-484F-82C9-F3D2006DEF0C}">
      <formula1>"○,　"</formula1>
    </dataValidation>
    <dataValidation errorStyle="warning" imeMode="hiragana" allowBlank="1" showInputMessage="1" showErrorMessage="1" sqref="O233:P233" xr:uid="{930C9246-D406-4FB2-923C-4C7C11582B8B}"/>
    <dataValidation errorStyle="warning" imeMode="hiragana" allowBlank="1" showInputMessage="1" showErrorMessage="1" sqref="Q233:Y233" xr:uid="{DA5252AB-1926-4859-86AC-F6CE8D4B4140}"/>
    <dataValidation type="list" imeMode="halfAlpha" allowBlank="1" showInputMessage="1" showErrorMessage="1" error="リストから選択してください" sqref="N234" xr:uid="{D84D27B8-299D-45AE-90F4-F475A2154651}">
      <formula1>"○,　"</formula1>
    </dataValidation>
    <dataValidation errorStyle="warning" imeMode="hiragana" allowBlank="1" showInputMessage="1" showErrorMessage="1" sqref="O234:P234" xr:uid="{91A1B984-044F-4B8D-87E8-FFD9899DB5CB}"/>
    <dataValidation errorStyle="warning" imeMode="hiragana" allowBlank="1" showInputMessage="1" showErrorMessage="1" sqref="Q234:Y234" xr:uid="{2D73E1D8-247B-4BD1-B688-DC64936C5B44}"/>
    <dataValidation type="list" imeMode="halfAlpha" allowBlank="1" showInputMessage="1" showErrorMessage="1" error="リストから選択してください" sqref="N235" xr:uid="{26680304-85A3-4C8C-B32A-CC3353C5E7B9}">
      <formula1>"○,　"</formula1>
    </dataValidation>
    <dataValidation errorStyle="warning" imeMode="hiragana" allowBlank="1" showInputMessage="1" showErrorMessage="1" sqref="O235:P235" xr:uid="{1D32C74B-6E5E-456F-899F-0C155E2C0680}"/>
    <dataValidation errorStyle="warning" imeMode="hiragana" allowBlank="1" showInputMessage="1" showErrorMessage="1" sqref="Q235:Y235" xr:uid="{1EBC7575-FB96-4D8D-BDDA-59020B9DE846}"/>
    <dataValidation type="list" imeMode="halfAlpha" allowBlank="1" showInputMessage="1" showErrorMessage="1" error="リストから選択してください" sqref="N236" xr:uid="{1CF75D61-C398-4BDD-83BF-E4E23B1008A8}">
      <formula1>"○,　"</formula1>
    </dataValidation>
    <dataValidation errorStyle="warning" imeMode="hiragana" allowBlank="1" showInputMessage="1" showErrorMessage="1" sqref="O236:P236" xr:uid="{DB2CE175-E155-4AA5-A0CE-E0603F53B449}"/>
    <dataValidation errorStyle="warning" imeMode="hiragana" allowBlank="1" showInputMessage="1" showErrorMessage="1" sqref="Q236:Y236" xr:uid="{692069CE-1C03-4F2D-8789-EEC585CF8F5A}"/>
    <dataValidation type="list" imeMode="halfAlpha" allowBlank="1" showInputMessage="1" showErrorMessage="1" error="リストから選択してください" sqref="N237" xr:uid="{24E3D2BB-6AB2-4508-B816-3BE82731DE95}">
      <formula1>"○,　"</formula1>
    </dataValidation>
    <dataValidation errorStyle="warning" imeMode="hiragana" allowBlank="1" showInputMessage="1" showErrorMessage="1" sqref="O237:P237" xr:uid="{1AD50D24-22B4-4FA2-BBD6-589EABDBDD57}"/>
    <dataValidation errorStyle="warning" imeMode="hiragana" allowBlank="1" showInputMessage="1" showErrorMessage="1" sqref="Q237:Y237" xr:uid="{E7446D91-219D-42AF-B8F0-62E57995F779}"/>
    <dataValidation type="list" imeMode="halfAlpha" allowBlank="1" showInputMessage="1" showErrorMessage="1" error="リストから選択してください" sqref="N238" xr:uid="{EBA8A02B-846D-4EC3-A295-4EC1EBDB120C}">
      <formula1>"○,　"</formula1>
    </dataValidation>
    <dataValidation errorStyle="warning" imeMode="hiragana" allowBlank="1" showInputMessage="1" showErrorMessage="1" sqref="O238:P238" xr:uid="{6319B69C-EC41-4929-8514-4084397A1743}"/>
    <dataValidation errorStyle="warning" imeMode="hiragana" allowBlank="1" showInputMessage="1" showErrorMessage="1" sqref="Q238:Y238" xr:uid="{4BEA7347-E4E4-496B-B580-6A37ED17CDF9}"/>
    <dataValidation type="list" imeMode="halfAlpha" allowBlank="1" showInputMessage="1" showErrorMessage="1" error="リストから選択してください" sqref="N239" xr:uid="{5A7189C5-01F3-4B43-8DFF-02D18D48BA3C}">
      <formula1>"○,　"</formula1>
    </dataValidation>
    <dataValidation errorStyle="warning" imeMode="hiragana" allowBlank="1" showInputMessage="1" showErrorMessage="1" sqref="O239:P239" xr:uid="{4A5A0DA4-E3E6-4E3E-919C-8C56C260CFC2}"/>
    <dataValidation errorStyle="warning" imeMode="hiragana" allowBlank="1" showInputMessage="1" showErrorMessage="1" sqref="Q239:Y239" xr:uid="{3949EB69-CB51-4EF9-8D27-B734B876BADC}"/>
    <dataValidation type="list" imeMode="halfAlpha" allowBlank="1" showInputMessage="1" showErrorMessage="1" error="リストから選択してください" sqref="N240" xr:uid="{6625AE4D-4A6D-489E-8336-66F7847A50ED}">
      <formula1>"○,　"</formula1>
    </dataValidation>
    <dataValidation errorStyle="warning" imeMode="hiragana" allowBlank="1" showInputMessage="1" showErrorMessage="1" sqref="O240:P240" xr:uid="{FE393987-C0AF-4105-9A02-3B1723733FC2}"/>
    <dataValidation errorStyle="warning" imeMode="hiragana" allowBlank="1" showInputMessage="1" showErrorMessage="1" sqref="Q240:Y240" xr:uid="{5B4F6C2C-0A2E-429E-8D41-F7091745F8F2}"/>
    <dataValidation type="list" imeMode="halfAlpha" allowBlank="1" showInputMessage="1" showErrorMessage="1" error="リストから選択してください" sqref="N241" xr:uid="{0D856005-A4A4-4C28-B7D4-7B7E99D36187}">
      <formula1>"○,　"</formula1>
    </dataValidation>
    <dataValidation errorStyle="warning" imeMode="hiragana" allowBlank="1" showInputMessage="1" showErrorMessage="1" sqref="O241:P241" xr:uid="{BE8DD3B5-D692-4E58-8F55-6D1C34858D02}"/>
    <dataValidation errorStyle="warning" imeMode="hiragana" allowBlank="1" showInputMessage="1" showErrorMessage="1" sqref="Q241:Y241" xr:uid="{26CFDA88-4D98-4E65-93D6-AA592E847905}"/>
    <dataValidation type="list" imeMode="halfAlpha" allowBlank="1" showInputMessage="1" showErrorMessage="1" error="リストから選択してください" sqref="N242" xr:uid="{D77366A9-1C60-4486-A52E-976A16BD9C9C}">
      <formula1>"○,　"</formula1>
    </dataValidation>
    <dataValidation errorStyle="warning" imeMode="hiragana" allowBlank="1" showInputMessage="1" showErrorMessage="1" sqref="O242:P242" xr:uid="{9AB6A093-3386-4680-AA7B-2B6A498BF161}"/>
    <dataValidation errorStyle="warning" imeMode="hiragana" allowBlank="1" showInputMessage="1" showErrorMessage="1" sqref="Q242:Y242" xr:uid="{5184270C-F96B-4BAD-BEDF-85035B940CD3}"/>
    <dataValidation type="list" imeMode="halfAlpha" allowBlank="1" showInputMessage="1" showErrorMessage="1" error="リストから選択してください" sqref="N243" xr:uid="{1EC14BE2-4BB0-427D-8CFB-D016884F5765}">
      <formula1>"○,　"</formula1>
    </dataValidation>
    <dataValidation errorStyle="warning" imeMode="hiragana" allowBlank="1" showInputMessage="1" showErrorMessage="1" sqref="O243:P243" xr:uid="{A73AC1F1-4643-4827-8ACB-86BD06116F53}"/>
    <dataValidation errorStyle="warning" imeMode="hiragana" allowBlank="1" showInputMessage="1" showErrorMessage="1" sqref="Q243:Y243" xr:uid="{5212CCDE-60E5-4343-AEA0-1B047454C649}"/>
    <dataValidation type="list" imeMode="halfAlpha" allowBlank="1" showInputMessage="1" showErrorMessage="1" error="リストから選択してください" sqref="N244" xr:uid="{E1BA972B-08B4-4918-8EB9-645F0FD2B587}">
      <formula1>"○,　"</formula1>
    </dataValidation>
    <dataValidation errorStyle="warning" imeMode="hiragana" allowBlank="1" showInputMessage="1" showErrorMessage="1" sqref="O244:P244" xr:uid="{C7E91123-0AAC-4852-939C-C15622A18045}"/>
    <dataValidation errorStyle="warning" imeMode="hiragana" allowBlank="1" showInputMessage="1" showErrorMessage="1" sqref="Q244:Y244" xr:uid="{A9988D6D-6269-4E26-9A3E-51751FF71550}"/>
    <dataValidation type="list" imeMode="halfAlpha" allowBlank="1" showInputMessage="1" showErrorMessage="1" error="リストから選択してください" sqref="N245" xr:uid="{B2C3D41D-6CCD-40BB-8E32-42ED53574DCB}">
      <formula1>"○,　"</formula1>
    </dataValidation>
    <dataValidation errorStyle="warning" imeMode="hiragana" allowBlank="1" showInputMessage="1" showErrorMessage="1" sqref="O245:P245" xr:uid="{0548ACD7-8909-423D-AC7E-B9F5BAFF67A7}"/>
    <dataValidation errorStyle="warning" imeMode="hiragana" allowBlank="1" showInputMessage="1" showErrorMessage="1" sqref="Q245:Y245" xr:uid="{1A3989BD-5ADA-42DF-9579-E93185BC917E}"/>
    <dataValidation type="list" imeMode="halfAlpha" allowBlank="1" showInputMessage="1" showErrorMessage="1" error="リストから選択してください" sqref="N246" xr:uid="{2337C709-FBDE-4AEA-9188-FEA0BAB9EB94}">
      <formula1>"○,　"</formula1>
    </dataValidation>
    <dataValidation errorStyle="warning" imeMode="hiragana" allowBlank="1" showInputMessage="1" showErrorMessage="1" sqref="O246:P246" xr:uid="{59B7C1E4-1925-4B0C-A2E5-BAA686BF2733}"/>
    <dataValidation errorStyle="warning" imeMode="hiragana" allowBlank="1" showInputMessage="1" showErrorMessage="1" sqref="Q246:Y246" xr:uid="{8F244F19-DEBF-4991-A4EB-AB8417C05845}"/>
    <dataValidation type="list" imeMode="halfAlpha" allowBlank="1" showInputMessage="1" showErrorMessage="1" error="リストから選択してください" sqref="N247" xr:uid="{0FA15D8F-3124-4687-9854-239DAA74D1DF}">
      <formula1>"○,　"</formula1>
    </dataValidation>
    <dataValidation errorStyle="warning" imeMode="hiragana" allowBlank="1" showInputMessage="1" showErrorMessage="1" sqref="O247:P247" xr:uid="{D96AEA16-7895-4B8D-A3B2-3685FA5698FF}"/>
    <dataValidation errorStyle="warning" imeMode="hiragana" allowBlank="1" showInputMessage="1" showErrorMessage="1" sqref="Q247:Y247" xr:uid="{0B4484A4-489D-4350-90AA-64BA44C7D70F}"/>
    <dataValidation type="list" imeMode="halfAlpha" allowBlank="1" showInputMessage="1" showErrorMessage="1" error="リストから選択してください" sqref="N248" xr:uid="{F2A05DCE-8804-4E24-A5E9-D5203707D7FA}">
      <formula1>"○,　"</formula1>
    </dataValidation>
    <dataValidation errorStyle="warning" imeMode="hiragana" allowBlank="1" showInputMessage="1" showErrorMessage="1" sqref="O248:P248" xr:uid="{B36AEE81-DBC4-4D01-87A6-04E0E8231A31}"/>
    <dataValidation errorStyle="warning" imeMode="hiragana" allowBlank="1" showInputMessage="1" showErrorMessage="1" sqref="Q248:Y248" xr:uid="{1BEFBED8-EDF2-491A-B64E-B0A5527DD026}"/>
    <dataValidation type="list" imeMode="halfAlpha" allowBlank="1" showInputMessage="1" showErrorMessage="1" error="リストから選択してください" sqref="N249" xr:uid="{6331FB24-0CC9-464E-AF9B-463617627A21}">
      <formula1>"○,　"</formula1>
    </dataValidation>
    <dataValidation errorStyle="warning" imeMode="hiragana" allowBlank="1" showInputMessage="1" showErrorMessage="1" sqref="O249:P249" xr:uid="{E0E8614A-6E77-4795-B72E-48C662E9E86F}"/>
    <dataValidation errorStyle="warning" imeMode="hiragana" allowBlank="1" showInputMessage="1" showErrorMessage="1" sqref="Q249:Y249" xr:uid="{05BD07B9-B9F2-467B-83EB-7E1F037D6E0D}"/>
    <dataValidation type="list" imeMode="halfAlpha" allowBlank="1" showInputMessage="1" showErrorMessage="1" error="リストから選択してください" sqref="N250" xr:uid="{F5E7370F-FE82-438D-B186-171A88F2DE31}">
      <formula1>"○,　"</formula1>
    </dataValidation>
    <dataValidation errorStyle="warning" imeMode="hiragana" allowBlank="1" showInputMessage="1" showErrorMessage="1" sqref="O250:P250" xr:uid="{94AD69C0-6E71-4B16-833E-C66BA40F51FE}"/>
    <dataValidation errorStyle="warning" imeMode="hiragana" allowBlank="1" showInputMessage="1" showErrorMessage="1" sqref="Q250:Y250" xr:uid="{AA9D0CEC-0569-4DFE-B103-CDC791726B98}"/>
    <dataValidation type="list" imeMode="halfAlpha" allowBlank="1" showInputMessage="1" showErrorMessage="1" error="リストから選択してください" sqref="N251" xr:uid="{4A016053-FC03-40B4-ABD5-478526A061AA}">
      <formula1>"○,　"</formula1>
    </dataValidation>
    <dataValidation errorStyle="warning" imeMode="hiragana" allowBlank="1" showInputMessage="1" showErrorMessage="1" sqref="O251:P251" xr:uid="{6BFBDEC1-10CA-43CE-AEB7-A77597522626}"/>
    <dataValidation errorStyle="warning" imeMode="hiragana" allowBlank="1" showInputMessage="1" showErrorMessage="1" sqref="Q251:Y251" xr:uid="{ED9C29FC-2339-430A-B0C1-E347F26048ED}"/>
    <dataValidation type="list" imeMode="halfAlpha" allowBlank="1" showInputMessage="1" showErrorMessage="1" error="リストから選択してください" sqref="N252" xr:uid="{4E1631CC-5638-454A-A728-583F67E8C546}">
      <formula1>"○,　"</formula1>
    </dataValidation>
    <dataValidation errorStyle="warning" imeMode="hiragana" allowBlank="1" showInputMessage="1" showErrorMessage="1" sqref="O252:P252" xr:uid="{52FB066E-7579-47BF-B7BE-935F4A8A56AF}"/>
    <dataValidation errorStyle="warning" imeMode="hiragana" allowBlank="1" showInputMessage="1" showErrorMessage="1" sqref="Q252:Y252" xr:uid="{2307C84F-3D2A-47AC-9B82-678BEEC5DEE4}"/>
    <dataValidation type="list" imeMode="halfAlpha" allowBlank="1" showInputMessage="1" showErrorMessage="1" error="リストから選択してください" sqref="N253" xr:uid="{88CADA21-F441-4BD7-95CE-4C88E251B6D4}">
      <formula1>"○,　"</formula1>
    </dataValidation>
    <dataValidation errorStyle="warning" imeMode="hiragana" allowBlank="1" showInputMessage="1" showErrorMessage="1" sqref="O253:P253" xr:uid="{99CEA604-9A98-4AC6-A95B-A5A02F1381FA}"/>
    <dataValidation errorStyle="warning" imeMode="hiragana" allowBlank="1" showInputMessage="1" showErrorMessage="1" sqref="Q253:Y253" xr:uid="{D32EB967-0A0E-4082-968E-9424A8DA7A23}"/>
    <dataValidation type="list" imeMode="halfAlpha" allowBlank="1" showInputMessage="1" showErrorMessage="1" error="リストから選択してください" sqref="N254" xr:uid="{3B0C293E-DCA2-45B6-B887-33BDD8521418}">
      <formula1>"○,　"</formula1>
    </dataValidation>
    <dataValidation errorStyle="warning" imeMode="hiragana" allowBlank="1" showInputMessage="1" showErrorMessage="1" sqref="O254:P254" xr:uid="{B6E19DD9-508B-472E-8C94-B33FD5E492BC}"/>
    <dataValidation errorStyle="warning" imeMode="hiragana" allowBlank="1" showInputMessage="1" showErrorMessage="1" sqref="Q254:Y254" xr:uid="{2B032C5C-61F4-484E-ABCE-FA10587E4F30}"/>
    <dataValidation type="list" imeMode="halfAlpha" allowBlank="1" showInputMessage="1" showErrorMessage="1" error="リストから選択してください" sqref="N255" xr:uid="{E5D4F102-49E0-4AC9-BF18-6BB78F5B5E0D}">
      <formula1>"○,　"</formula1>
    </dataValidation>
    <dataValidation errorStyle="warning" imeMode="hiragana" allowBlank="1" showInputMessage="1" showErrorMessage="1" sqref="O255:P255" xr:uid="{144CFC8A-B9AD-4665-BC00-6146BA5A8F5F}"/>
    <dataValidation errorStyle="warning" imeMode="hiragana" allowBlank="1" showInputMessage="1" showErrorMessage="1" sqref="Q255:Y255" xr:uid="{EA5649FB-4839-4B11-A13D-D9EF2C731F14}"/>
    <dataValidation type="list" imeMode="halfAlpha" allowBlank="1" showInputMessage="1" showErrorMessage="1" error="リストから選択してください" sqref="N256" xr:uid="{1E91C606-96EE-4E52-B2FC-15D73A5CFE1D}">
      <formula1>"○,　"</formula1>
    </dataValidation>
    <dataValidation errorStyle="warning" imeMode="hiragana" allowBlank="1" showInputMessage="1" showErrorMessage="1" sqref="O256:P256" xr:uid="{BB83BAC2-7AF6-4DC6-8847-18DD76E11428}"/>
    <dataValidation errorStyle="warning" imeMode="hiragana" allowBlank="1" showInputMessage="1" showErrorMessage="1" sqref="Q256:Y256" xr:uid="{64787F85-B287-4F0F-8C47-7CA879F58637}"/>
    <dataValidation type="list" imeMode="halfAlpha" allowBlank="1" showInputMessage="1" showErrorMessage="1" error="リストから選択してください" sqref="N257" xr:uid="{3406BA43-143F-40E3-8DAB-CBC560BFD9AD}">
      <formula1>"○,　"</formula1>
    </dataValidation>
    <dataValidation errorStyle="warning" imeMode="hiragana" allowBlank="1" showInputMessage="1" showErrorMessage="1" sqref="O257:P257" xr:uid="{02727AFE-0068-4D0D-A109-A57B609EC881}"/>
    <dataValidation errorStyle="warning" imeMode="hiragana" allowBlank="1" showInputMessage="1" showErrorMessage="1" sqref="Q257:Y257" xr:uid="{E59F8022-3CE0-4B76-A5BA-1E23CC317061}"/>
    <dataValidation type="list" imeMode="halfAlpha" allowBlank="1" showInputMessage="1" showErrorMessage="1" error="リストから選択してください" sqref="N258" xr:uid="{4F8200A5-CD34-4251-9058-184997B6EE1B}">
      <formula1>"○,　"</formula1>
    </dataValidation>
    <dataValidation errorStyle="warning" imeMode="hiragana" allowBlank="1" showInputMessage="1" showErrorMessage="1" sqref="O258:P258" xr:uid="{E3F8393F-E543-448A-8C57-8E88E51F5116}"/>
    <dataValidation errorStyle="warning" imeMode="hiragana" allowBlank="1" showInputMessage="1" showErrorMessage="1" sqref="Q258:Y258" xr:uid="{BBFEBED6-287D-4817-AD48-724C5B871493}"/>
    <dataValidation type="list" imeMode="halfAlpha" allowBlank="1" showInputMessage="1" showErrorMessage="1" error="リストから選択してください" sqref="N259" xr:uid="{13C0B20F-213B-498F-8219-A5F46C34CE6D}">
      <formula1>"○,　"</formula1>
    </dataValidation>
    <dataValidation errorStyle="warning" imeMode="hiragana" allowBlank="1" showInputMessage="1" showErrorMessage="1" sqref="O259:P259" xr:uid="{0A102B53-4964-4659-B273-25F377EC27BE}"/>
    <dataValidation errorStyle="warning" imeMode="hiragana" allowBlank="1" showInputMessage="1" showErrorMessage="1" sqref="Q259:Y259" xr:uid="{2E915673-7E7B-4607-9423-9D334CBBD062}"/>
    <dataValidation type="list" imeMode="halfAlpha" allowBlank="1" showInputMessage="1" showErrorMessage="1" error="リストから選択してください" sqref="N260" xr:uid="{8D7A68EF-5105-47F5-B1B0-6264550B8238}">
      <formula1>"○,　"</formula1>
    </dataValidation>
    <dataValidation errorStyle="warning" imeMode="hiragana" allowBlank="1" showInputMessage="1" showErrorMessage="1" sqref="O260:P260" xr:uid="{9397FCD1-26DA-4BE7-918A-770075820BD4}"/>
    <dataValidation errorStyle="warning" imeMode="hiragana" allowBlank="1" showInputMessage="1" showErrorMessage="1" sqref="Q260:Y260" xr:uid="{68E20131-1E3D-4F00-ABA0-15B021B11EE5}"/>
    <dataValidation type="list" imeMode="halfAlpha" allowBlank="1" showInputMessage="1" showErrorMessage="1" error="リストから選択してください" sqref="L265:M265" xr:uid="{A3665DAB-8673-4855-81DC-7E9B105FCCF9}">
      <formula1>"○,　"</formula1>
    </dataValidation>
    <dataValidation type="list" imeMode="halfAlpha" allowBlank="1" showInputMessage="1" showErrorMessage="1" error="リストから選択してください" sqref="N265:O265" xr:uid="{3E1309B7-DF1E-407B-97FE-23A713CF0A77}">
      <formula1>"○,　"</formula1>
    </dataValidation>
    <dataValidation type="list" imeMode="halfAlpha" allowBlank="1" showInputMessage="1" showErrorMessage="1" error="リストから選択してください" sqref="L266:M266" xr:uid="{66F9EF99-33A4-43FF-A2CF-BB439444FD65}">
      <formula1>"○,　"</formula1>
    </dataValidation>
    <dataValidation type="list" imeMode="halfAlpha" allowBlank="1" showInputMessage="1" showErrorMessage="1" error="リストから選択してください" sqref="N266:O266" xr:uid="{87CD622B-D864-49AE-B97E-441E6DEA81DC}">
      <formula1>"○,　"</formula1>
    </dataValidation>
    <dataValidation type="list" imeMode="halfAlpha" allowBlank="1" showInputMessage="1" showErrorMessage="1" error="リストから選択してください" sqref="L267:M267" xr:uid="{903C1B1D-EF0B-4DC4-AAF8-286D1FED6410}">
      <formula1>"○,　"</formula1>
    </dataValidation>
    <dataValidation type="list" imeMode="halfAlpha" allowBlank="1" showInputMessage="1" showErrorMessage="1" error="リストから選択してください" sqref="N267:O267" xr:uid="{D278E6F9-4B60-41FD-93F2-37028507E5D2}">
      <formula1>"○,　"</formula1>
    </dataValidation>
    <dataValidation type="list" imeMode="halfAlpha" allowBlank="1" showInputMessage="1" showErrorMessage="1" error="リストから選択してください" sqref="L268:M268" xr:uid="{BC73767F-DB71-4018-8CA3-3A5E045C5354}">
      <formula1>"○,　"</formula1>
    </dataValidation>
    <dataValidation type="list" imeMode="halfAlpha" allowBlank="1" showInputMessage="1" showErrorMessage="1" error="リストから選択してください" sqref="N268:O268" xr:uid="{636471D9-7277-4D17-B85D-48061C005ACD}">
      <formula1>"○,　"</formula1>
    </dataValidation>
    <dataValidation errorStyle="warning" imeMode="hiragana" allowBlank="1" showInputMessage="1" showErrorMessage="1" sqref="P268:Y268" xr:uid="{B6FC7C5A-C279-4808-A986-303B88080DD6}"/>
    <dataValidation type="list" imeMode="halfAlpha" allowBlank="1" showInputMessage="1" showErrorMessage="1" error="リストから選択してください" sqref="L269:M269" xr:uid="{1FA34DC3-54BE-44D2-B1A2-ADF688A2B36B}">
      <formula1>"○,　"</formula1>
    </dataValidation>
    <dataValidation type="list" imeMode="halfAlpha" allowBlank="1" showInputMessage="1" showErrorMessage="1" error="リストから選択してください" sqref="N269:O269" xr:uid="{F3573F8E-39EC-4FE6-8731-FC7F6D6E31BE}">
      <formula1>"○,　"</formula1>
    </dataValidation>
    <dataValidation type="list" imeMode="halfAlpha" allowBlank="1" showInputMessage="1" showErrorMessage="1" error="リストから選択してください" sqref="L270:M270" xr:uid="{1508BB22-FF10-49BA-9D26-D3DF1DF13323}">
      <formula1>"○,　"</formula1>
    </dataValidation>
    <dataValidation type="list" imeMode="halfAlpha" allowBlank="1" showInputMessage="1" showErrorMessage="1" error="リストから選択してください" sqref="N270:O270" xr:uid="{CE0A20DE-38D3-4ED5-BAEB-0FD572CA570F}">
      <formula1>"○,　"</formula1>
    </dataValidation>
    <dataValidation type="list" imeMode="halfAlpha" allowBlank="1" showInputMessage="1" showErrorMessage="1" error="リストから選択してください" sqref="L271:M271" xr:uid="{0F90C223-A408-401F-B3A3-4E79B5283B86}">
      <formula1>"○,　"</formula1>
    </dataValidation>
    <dataValidation type="list" imeMode="halfAlpha" allowBlank="1" showInputMessage="1" showErrorMessage="1" error="リストから選択してください" sqref="N271:O271" xr:uid="{C77987FE-D4DF-41E0-91E7-F1CD111CF9DB}">
      <formula1>"○,　"</formula1>
    </dataValidation>
    <dataValidation type="list" imeMode="halfAlpha" allowBlank="1" showInputMessage="1" showErrorMessage="1" error="リストから選択してください" sqref="L272:M272" xr:uid="{AF25EB1A-47DF-45F3-A1BD-94883055A596}">
      <formula1>"○,　"</formula1>
    </dataValidation>
    <dataValidation type="list" imeMode="halfAlpha" allowBlank="1" showInputMessage="1" showErrorMessage="1" error="リストから選択してください" sqref="N272:O272" xr:uid="{9F307FD0-38B6-4BCE-A61C-DA1ECCFFE2C0}">
      <formula1>"○,　"</formula1>
    </dataValidation>
    <dataValidation type="list" imeMode="halfAlpha" allowBlank="1" showInputMessage="1" showErrorMessage="1" error="リストから選択してください" sqref="L273:M273" xr:uid="{F217101C-8FC3-443C-8611-7EEC86C47CB5}">
      <formula1>"○,　"</formula1>
    </dataValidation>
    <dataValidation type="list" imeMode="halfAlpha" allowBlank="1" showInputMessage="1" showErrorMessage="1" error="リストから選択してください" sqref="N273:O273" xr:uid="{5EA6FE39-5C89-4769-9B19-9EC01D344059}">
      <formula1>"○,　"</formula1>
    </dataValidation>
    <dataValidation type="list" imeMode="halfAlpha" allowBlank="1" showInputMessage="1" showErrorMessage="1" error="リストから選択してください" sqref="L274:M274" xr:uid="{12A8469F-A9EA-4330-B7CD-C06018028FEB}">
      <formula1>"○,　"</formula1>
    </dataValidation>
    <dataValidation type="list" imeMode="halfAlpha" allowBlank="1" showInputMessage="1" showErrorMessage="1" error="リストから選択してください" sqref="N274:O274" xr:uid="{23C22C3E-05CA-40CF-AB79-B6563DEE108C}">
      <formula1>"○,　"</formula1>
    </dataValidation>
    <dataValidation type="list" imeMode="halfAlpha" allowBlank="1" showInputMessage="1" showErrorMessage="1" error="リストから選択してください" sqref="L275:M275" xr:uid="{94D1A2EC-D6C8-49C3-A0B1-6D0133004319}">
      <formula1>"○,　"</formula1>
    </dataValidation>
    <dataValidation type="list" imeMode="halfAlpha" allowBlank="1" showInputMessage="1" showErrorMessage="1" error="リストから選択してください" sqref="N275:O275" xr:uid="{050EF918-AF7E-417B-8A0C-8BA6FD37FEFF}">
      <formula1>"○,　"</formula1>
    </dataValidation>
    <dataValidation type="list" imeMode="halfAlpha" allowBlank="1" showInputMessage="1" showErrorMessage="1" error="リストから選択してください" sqref="L276:M276" xr:uid="{7BBA0E01-DAC0-4212-A45A-EEC5E1C079FA}">
      <formula1>"○,　"</formula1>
    </dataValidation>
    <dataValidation type="list" imeMode="halfAlpha" allowBlank="1" showInputMessage="1" showErrorMessage="1" error="リストから選択してください" sqref="N276:O276" xr:uid="{6B855827-6EAF-4E4F-B617-3C94978703CE}">
      <formula1>"○,　"</formula1>
    </dataValidation>
    <dataValidation type="list" imeMode="halfAlpha" allowBlank="1" showInputMessage="1" showErrorMessage="1" error="リストから選択してください" sqref="L277:M277" xr:uid="{D3750ACB-6AC0-4428-B042-97CD1F64A1B9}">
      <formula1>"○,　"</formula1>
    </dataValidation>
    <dataValidation type="list" imeMode="halfAlpha" allowBlank="1" showInputMessage="1" showErrorMessage="1" error="リストから選択してください" sqref="N277:O277" xr:uid="{92A82CF3-3FBB-4539-85B7-DFD44F98D674}">
      <formula1>"○,　"</formula1>
    </dataValidation>
    <dataValidation type="list" imeMode="halfAlpha" allowBlank="1" showInputMessage="1" showErrorMessage="1" error="リストから選択してください" sqref="L278:M278" xr:uid="{E2B4CB47-5B27-4D72-B07D-0DD81349A3FC}">
      <formula1>"○,　"</formula1>
    </dataValidation>
    <dataValidation type="list" imeMode="halfAlpha" allowBlank="1" showInputMessage="1" showErrorMessage="1" error="リストから選択してください" sqref="N278:O278" xr:uid="{C3553C71-C2CF-44A8-BC28-398A9B8B0E7E}">
      <formula1>"○,　"</formula1>
    </dataValidation>
    <dataValidation type="list" imeMode="halfAlpha" allowBlank="1" showInputMessage="1" showErrorMessage="1" error="リストから選択してください" sqref="L279:M279" xr:uid="{1DC6342B-DAD3-4236-BE32-C57526E13EB9}">
      <formula1>"○,　"</formula1>
    </dataValidation>
    <dataValidation type="list" imeMode="halfAlpha" allowBlank="1" showInputMessage="1" showErrorMessage="1" error="リストから選択してください" sqref="N279:O279" xr:uid="{16B5CDA5-ACF8-4528-BF7F-94D48C7047E4}">
      <formula1>"○,　"</formula1>
    </dataValidation>
    <dataValidation type="list" imeMode="halfAlpha" allowBlank="1" showInputMessage="1" showErrorMessage="1" error="リストから選択してください" sqref="L280:M280" xr:uid="{507D6714-1B1A-4ACA-B62E-309954C60AF2}">
      <formula1>"○,　"</formula1>
    </dataValidation>
    <dataValidation type="list" imeMode="halfAlpha" allowBlank="1" showInputMessage="1" showErrorMessage="1" error="リストから選択してください" sqref="N280:O280" xr:uid="{94B1B2F3-08AC-4993-B9F3-B4987F66B3BC}">
      <formula1>"○,　"</formula1>
    </dataValidation>
    <dataValidation type="list" imeMode="halfAlpha" allowBlank="1" showInputMessage="1" showErrorMessage="1" error="リストから選択してください" sqref="L281:M281" xr:uid="{183C726E-FEE7-4A14-A9AA-46AB5A8BC25A}">
      <formula1>"○,　"</formula1>
    </dataValidation>
    <dataValidation type="list" imeMode="halfAlpha" allowBlank="1" showInputMessage="1" showErrorMessage="1" error="リストから選択してください" sqref="N281:O281" xr:uid="{BC3EA38F-4625-4DCB-8976-FD6ED259A122}">
      <formula1>"○,　"</formula1>
    </dataValidation>
    <dataValidation errorStyle="warning" imeMode="hiragana" allowBlank="1" showInputMessage="1" showErrorMessage="1" sqref="P281:Y281" xr:uid="{F002AA33-BDB8-45A9-9D88-55FAB3CD87AC}"/>
    <dataValidation type="list" imeMode="halfAlpha" allowBlank="1" showInputMessage="1" showErrorMessage="1" error="リストから選択してください" sqref="L282:M282" xr:uid="{D5693922-BEB4-435A-89F7-554957CC79CF}">
      <formula1>"○,　"</formula1>
    </dataValidation>
    <dataValidation type="list" imeMode="halfAlpha" allowBlank="1" showInputMessage="1" showErrorMessage="1" error="リストから選択してください" sqref="N282:O282" xr:uid="{80798032-195C-4E60-B1F3-9B8D3EE0C8C0}">
      <formula1>"○,　"</formula1>
    </dataValidation>
    <dataValidation type="list" imeMode="halfAlpha" allowBlank="1" showInputMessage="1" showErrorMessage="1" error="リストから選択してください" sqref="L283:M283" xr:uid="{2051B67F-FDBD-4C08-B763-2CA1ECF9980E}">
      <formula1>"○,　"</formula1>
    </dataValidation>
    <dataValidation type="list" imeMode="halfAlpha" allowBlank="1" showInputMessage="1" showErrorMessage="1" error="リストから選択してください" sqref="N283:O283" xr:uid="{93D57128-CBD3-44D0-873C-E7C32654829D}">
      <formula1>"○,　"</formula1>
    </dataValidation>
    <dataValidation type="list" imeMode="halfAlpha" allowBlank="1" showInputMessage="1" showErrorMessage="1" error="リストから選択してください" sqref="L284:M284" xr:uid="{E3D317F6-66DC-44A0-8357-51133BB29B4A}">
      <formula1>"○,　"</formula1>
    </dataValidation>
    <dataValidation type="list" imeMode="halfAlpha" allowBlank="1" showInputMessage="1" showErrorMessage="1" error="リストから選択してください" sqref="N284:O284" xr:uid="{4D68D96C-E55C-4063-B8F7-15E04A13DD99}">
      <formula1>"○,　"</formula1>
    </dataValidation>
    <dataValidation type="list" imeMode="halfAlpha" allowBlank="1" showInputMessage="1" showErrorMessage="1" error="リストから選択してください" sqref="L285:M285" xr:uid="{23286E1D-CC22-4342-A87D-D7756D62B293}">
      <formula1>"○,　"</formula1>
    </dataValidation>
    <dataValidation type="list" imeMode="halfAlpha" allowBlank="1" showInputMessage="1" showErrorMessage="1" error="リストから選択してください" sqref="N285:O285" xr:uid="{B23FD44A-E161-42DD-B84D-921CDDB36F76}">
      <formula1>"○,　"</formula1>
    </dataValidation>
    <dataValidation errorStyle="warning" imeMode="hiragana" allowBlank="1" showInputMessage="1" showErrorMessage="1" sqref="P285:Y285" xr:uid="{C46AF98C-2F9B-4920-80C2-6870FD6CE5B5}"/>
    <dataValidation type="list" imeMode="halfAlpha" allowBlank="1" showInputMessage="1" showErrorMessage="1" error="リストから選択してください" sqref="L286:M286" xr:uid="{A6BCE58A-3F3D-4949-A7A5-BBE14DF50666}">
      <formula1>"○,　"</formula1>
    </dataValidation>
    <dataValidation type="list" imeMode="halfAlpha" allowBlank="1" showInputMessage="1" showErrorMessage="1" error="リストから選択してください" sqref="N286:O286" xr:uid="{52C1C846-7623-45AC-8683-BC94BD26D380}">
      <formula1>"○,　"</formula1>
    </dataValidation>
    <dataValidation type="list" imeMode="halfAlpha" allowBlank="1" showInputMessage="1" showErrorMessage="1" error="リストから選択してください" sqref="L287:M287" xr:uid="{1809F8C9-F108-464E-9BA2-29D9BBA475F0}">
      <formula1>"○,　"</formula1>
    </dataValidation>
    <dataValidation type="list" imeMode="halfAlpha" allowBlank="1" showInputMessage="1" showErrorMessage="1" error="リストから選択してください" sqref="N287:O287" xr:uid="{511BA2B8-8687-44CA-A7D5-7A40CC4A6821}">
      <formula1>"○,　"</formula1>
    </dataValidation>
    <dataValidation type="list" imeMode="halfAlpha" allowBlank="1" showInputMessage="1" showErrorMessage="1" error="リストから選択してください" sqref="L288:M288" xr:uid="{61A2EC77-10CE-4E29-B620-01C293736F8F}">
      <formula1>"○,　"</formula1>
    </dataValidation>
    <dataValidation type="list" imeMode="halfAlpha" allowBlank="1" showInputMessage="1" showErrorMessage="1" error="リストから選択してください" sqref="N288:O288" xr:uid="{8E33BBAA-3A32-4176-AE22-D6EF0AA493A9}">
      <formula1>"○,　"</formula1>
    </dataValidation>
    <dataValidation type="list" imeMode="halfAlpha" allowBlank="1" showInputMessage="1" showErrorMessage="1" error="リストから選択してください" sqref="L289:M289" xr:uid="{578D5CC2-F619-47C2-B283-D0DF7A6F9EE9}">
      <formula1>"○,　"</formula1>
    </dataValidation>
    <dataValidation type="list" imeMode="halfAlpha" allowBlank="1" showInputMessage="1" showErrorMessage="1" error="リストから選択してください" sqref="N289:O289" xr:uid="{972C5B99-683A-4009-9AE1-96B3D341E102}">
      <formula1>"○,　"</formula1>
    </dataValidation>
    <dataValidation type="list" imeMode="halfAlpha" allowBlank="1" showInputMessage="1" showErrorMessage="1" error="リストから選択してください" sqref="L290:M290" xr:uid="{23DF0BB0-4948-421D-89FC-733A8E2AD477}">
      <formula1>"○,　"</formula1>
    </dataValidation>
    <dataValidation type="list" imeMode="halfAlpha" allowBlank="1" showInputMessage="1" showErrorMessage="1" error="リストから選択してください" sqref="N290:O290" xr:uid="{A9EB6620-BAE8-46D2-90E7-06A55B83F5AA}">
      <formula1>"○,　"</formula1>
    </dataValidation>
    <dataValidation type="list" imeMode="halfAlpha" allowBlank="1" showInputMessage="1" showErrorMessage="1" error="リストから選択してください" sqref="L291:M291" xr:uid="{4F72E22B-E8EC-4B55-A354-75497A0F30D4}">
      <formula1>"○,　"</formula1>
    </dataValidation>
    <dataValidation type="list" imeMode="halfAlpha" allowBlank="1" showInputMessage="1" showErrorMessage="1" error="リストから選択してください" sqref="N291:O291" xr:uid="{0674E3DE-9386-488D-9E46-A523EE5F63FC}">
      <formula1>"○,　"</formula1>
    </dataValidation>
    <dataValidation type="list" imeMode="halfAlpha" allowBlank="1" showInputMessage="1" showErrorMessage="1" error="リストから選択してください" sqref="L292:M292" xr:uid="{142950A2-9850-4CE0-B5D1-DC82A2DEDABF}">
      <formula1>"○,　"</formula1>
    </dataValidation>
    <dataValidation type="list" imeMode="halfAlpha" allowBlank="1" showInputMessage="1" showErrorMessage="1" error="リストから選択してください" sqref="N292:O292" xr:uid="{0B4D18CB-5D81-4A70-A6F1-CB940EA5AD61}">
      <formula1>"○,　"</formula1>
    </dataValidation>
    <dataValidation type="list" imeMode="halfAlpha" allowBlank="1" showInputMessage="1" showErrorMessage="1" error="リストから選択してください" sqref="L293:M293" xr:uid="{03816162-11E2-4EC0-ABCF-44C37657B1A3}">
      <formula1>"○,　"</formula1>
    </dataValidation>
    <dataValidation type="list" imeMode="halfAlpha" allowBlank="1" showInputMessage="1" showErrorMessage="1" error="リストから選択してください" sqref="N293:O293" xr:uid="{C5AF15C8-FB8B-43D4-BC74-DDA7484E7E36}">
      <formula1>"○,　"</formula1>
    </dataValidation>
    <dataValidation errorStyle="warning" imeMode="hiragana" allowBlank="1" showInputMessage="1" showErrorMessage="1" sqref="P293:Y293" xr:uid="{B10DD770-E260-4315-9716-78D0EF4EA5FB}"/>
    <dataValidation type="list" imeMode="halfAlpha" allowBlank="1" showInputMessage="1" showErrorMessage="1" error="リストから選択してください" sqref="L294:M294" xr:uid="{5BE12EE4-29D5-4136-AA06-61E6BA964261}">
      <formula1>"○,　"</formula1>
    </dataValidation>
    <dataValidation type="list" imeMode="halfAlpha" allowBlank="1" showInputMessage="1" showErrorMessage="1" error="リストから選択してください" sqref="N294:O294" xr:uid="{DE9323B9-F407-4C70-95F5-5A69B9985851}">
      <formula1>"○,　"</formula1>
    </dataValidation>
    <dataValidation errorStyle="warning" imeMode="hiragana" allowBlank="1" showInputMessage="1" showErrorMessage="1" sqref="P294:Y294" xr:uid="{C6249629-6704-4F74-A97F-87B46772BC16}"/>
    <dataValidation type="list" imeMode="halfAlpha" allowBlank="1" showInputMessage="1" showErrorMessage="1" error="リストから選択してください" sqref="L295:M295" xr:uid="{E897532B-1429-4AD8-9F07-48C25F63EDE8}">
      <formula1>"○,　"</formula1>
    </dataValidation>
    <dataValidation type="list" imeMode="halfAlpha" allowBlank="1" showInputMessage="1" showErrorMessage="1" error="リストから選択してください" sqref="N295:O295" xr:uid="{E87591F7-E37A-4A82-BD5D-77A434442B15}">
      <formula1>"○,　"</formula1>
    </dataValidation>
    <dataValidation type="list" imeMode="halfAlpha" allowBlank="1" showInputMessage="1" showErrorMessage="1" error="リストから選択してください" sqref="L296:M296" xr:uid="{EC81746D-C0CC-48BD-84AF-1E8852FB455A}">
      <formula1>"○,　"</formula1>
    </dataValidation>
    <dataValidation type="list" imeMode="halfAlpha" allowBlank="1" showInputMessage="1" showErrorMessage="1" error="リストから選択してください" sqref="N296:O296" xr:uid="{D52564E4-3FD1-4097-8B37-FB64D3368B17}">
      <formula1>"○,　"</formula1>
    </dataValidation>
    <dataValidation type="list" imeMode="halfAlpha" allowBlank="1" showInputMessage="1" showErrorMessage="1" error="リストから選択してください" sqref="L297:M297" xr:uid="{B7CBDE76-DD5B-4652-A41A-992973283D98}">
      <formula1>"○,　"</formula1>
    </dataValidation>
    <dataValidation type="list" imeMode="halfAlpha" allowBlank="1" showInputMessage="1" showErrorMessage="1" error="リストから選択してください" sqref="N297:O297" xr:uid="{05D0940A-8BD6-464A-8E51-D92FD101B9CB}">
      <formula1>"○,　"</formula1>
    </dataValidation>
    <dataValidation type="list" imeMode="halfAlpha" allowBlank="1" showInputMessage="1" showErrorMessage="1" error="リストから選択してください" sqref="L298:M298" xr:uid="{22597450-4817-4E34-875B-211A3E5E7D52}">
      <formula1>"○,　"</formula1>
    </dataValidation>
    <dataValidation type="list" imeMode="halfAlpha" allowBlank="1" showInputMessage="1" showErrorMessage="1" error="リストから選択してください" sqref="N298:O298" xr:uid="{E82D838D-9E18-4138-A78C-E2CB239FD0E4}">
      <formula1>"○,　"</formula1>
    </dataValidation>
    <dataValidation type="list" imeMode="halfAlpha" allowBlank="1" showInputMessage="1" showErrorMessage="1" error="リストから選択してください" sqref="L299:M299" xr:uid="{4819200C-A66F-4E54-AD8C-9AC666134D54}">
      <formula1>"○,　"</formula1>
    </dataValidation>
    <dataValidation type="list" imeMode="halfAlpha" allowBlank="1" showInputMessage="1" showErrorMessage="1" error="リストから選択してください" sqref="N299:O299" xr:uid="{E8DBFD0B-8B12-4898-876B-E59B9F62ABE9}">
      <formula1>"○,　"</formula1>
    </dataValidation>
    <dataValidation type="list" imeMode="halfAlpha" allowBlank="1" showInputMessage="1" showErrorMessage="1" error="リストから選択してください" sqref="L300:M300" xr:uid="{99E44FAD-316F-41E0-BC2F-836AD008E2AE}">
      <formula1>"○,　"</formula1>
    </dataValidation>
    <dataValidation type="list" imeMode="halfAlpha" allowBlank="1" showInputMessage="1" showErrorMessage="1" error="リストから選択してください" sqref="N300:O300" xr:uid="{CC6A04B1-DACE-4E82-99CB-46AD659ABD70}">
      <formula1>"○,　"</formula1>
    </dataValidation>
    <dataValidation type="list" imeMode="halfAlpha" allowBlank="1" showInputMessage="1" showErrorMessage="1" error="リストから選択してください" sqref="L301:M301" xr:uid="{1CE011AC-7E8F-42AC-9D3A-AB8075B0E55F}">
      <formula1>"○,　"</formula1>
    </dataValidation>
    <dataValidation type="list" imeMode="halfAlpha" allowBlank="1" showInputMessage="1" showErrorMessage="1" error="リストから選択してください" sqref="N301:O301" xr:uid="{1DBAEDDB-FA5A-464F-8AA0-65B10AAB468E}">
      <formula1>"○,　"</formula1>
    </dataValidation>
    <dataValidation errorStyle="warning" imeMode="hiragana" allowBlank="1" showInputMessage="1" showErrorMessage="1" sqref="P301:Y301" xr:uid="{FC615BFA-28FC-4447-8969-5110D0BEE007}"/>
    <dataValidation type="list" imeMode="halfAlpha" allowBlank="1" showInputMessage="1" showErrorMessage="1" error="リストから選択してください" sqref="L302:M302" xr:uid="{28359EB1-0BA5-45FF-9605-A2B3517D1C10}">
      <formula1>"○,　"</formula1>
    </dataValidation>
    <dataValidation type="list" imeMode="halfAlpha" allowBlank="1" showInputMessage="1" showErrorMessage="1" error="リストから選択してください" sqref="N302:O302" xr:uid="{E506BFCD-85E1-4891-A228-945644C3BD0F}">
      <formula1>"○,　"</formula1>
    </dataValidation>
    <dataValidation type="list" imeMode="halfAlpha" allowBlank="1" showInputMessage="1" showErrorMessage="1" error="リストから選択してください" sqref="L303:M303" xr:uid="{3B2A7915-4BB7-423F-9620-8D240DC7301B}">
      <formula1>"○,　"</formula1>
    </dataValidation>
    <dataValidation type="list" imeMode="halfAlpha" allowBlank="1" showInputMessage="1" showErrorMessage="1" error="リストから選択してください" sqref="N303:O303" xr:uid="{37639B93-0635-4C46-A4C9-D5EA7E945B67}">
      <formula1>"○,　"</formula1>
    </dataValidation>
    <dataValidation type="list" imeMode="halfAlpha" allowBlank="1" showInputMessage="1" showErrorMessage="1" error="リストから選択してください" sqref="L304:M304" xr:uid="{99A7DBCF-2AB3-4D48-935C-478E121FF70C}">
      <formula1>"○,　"</formula1>
    </dataValidation>
    <dataValidation type="list" imeMode="halfAlpha" allowBlank="1" showInputMessage="1" showErrorMessage="1" error="リストから選択してください" sqref="N304:O304" xr:uid="{AE30231A-88F9-4665-B780-BAC9662BFFA4}">
      <formula1>"○,　"</formula1>
    </dataValidation>
    <dataValidation type="list" imeMode="halfAlpha" allowBlank="1" showInputMessage="1" showErrorMessage="1" error="リストから選択してください" sqref="L305:M305" xr:uid="{355B70DC-4D7D-4E47-9840-DE4515A5D382}">
      <formula1>"○,　"</formula1>
    </dataValidation>
    <dataValidation type="list" imeMode="halfAlpha" allowBlank="1" showInputMessage="1" showErrorMessage="1" error="リストから選択してください" sqref="N305:O305" xr:uid="{BCC1B507-E935-4A6B-A3A5-18DFABC8A96C}">
      <formula1>"○,　"</formula1>
    </dataValidation>
    <dataValidation errorStyle="warning" imeMode="hiragana" allowBlank="1" showInputMessage="1" showErrorMessage="1" sqref="P305:Y305" xr:uid="{AC151998-CB28-4F8D-9C5B-4277451DFC38}"/>
    <dataValidation type="list" imeMode="halfAlpha" allowBlank="1" showInputMessage="1" showErrorMessage="1" error="リストから選択してください" sqref="L306:M306" xr:uid="{8B3CA270-0374-4C2C-811C-A5AE35B04A32}">
      <formula1>"○,　"</formula1>
    </dataValidation>
    <dataValidation type="list" imeMode="halfAlpha" allowBlank="1" showInputMessage="1" showErrorMessage="1" error="リストから選択してください" sqref="N306:O306" xr:uid="{B4D406E4-FBE0-4B1E-A580-4D5ECCEC6916}">
      <formula1>"○,　"</formula1>
    </dataValidation>
    <dataValidation type="list" imeMode="halfAlpha" allowBlank="1" showInputMessage="1" showErrorMessage="1" error="リストから選択してください" sqref="L307:M307" xr:uid="{1307864D-275D-480D-AAF6-15406B6FF107}">
      <formula1>"○,　"</formula1>
    </dataValidation>
    <dataValidation type="list" imeMode="halfAlpha" allowBlank="1" showInputMessage="1" showErrorMessage="1" error="リストから選択してください" sqref="N307:O307" xr:uid="{EF4FCFF1-2B40-4361-AA8D-4DB73BA07603}">
      <formula1>"○,　"</formula1>
    </dataValidation>
    <dataValidation type="list" imeMode="halfAlpha" allowBlank="1" showInputMessage="1" showErrorMessage="1" error="リストから選択してください" sqref="L308:M308" xr:uid="{BBD8EA7A-C4EE-4A2A-9F8A-6A99AB091C7E}">
      <formula1>"○,　"</formula1>
    </dataValidation>
    <dataValidation type="list" imeMode="halfAlpha" allowBlank="1" showInputMessage="1" showErrorMessage="1" error="リストから選択してください" sqref="N308:O308" xr:uid="{D539597A-2F21-4A33-95AA-B0CADC77E976}">
      <formula1>"○,　"</formula1>
    </dataValidation>
    <dataValidation errorStyle="warning" imeMode="hiragana" allowBlank="1" showInputMessage="1" showErrorMessage="1" sqref="P308:Y308" xr:uid="{DE188C27-4902-4C7D-929E-2A40C221945F}"/>
    <dataValidation type="list" imeMode="halfAlpha" allowBlank="1" showInputMessage="1" showErrorMessage="1" error="リストから選択してください" sqref="L309:M309" xr:uid="{1E5EBD29-7F9F-472E-BD98-6A6A1B9CDDAC}">
      <formula1>"○,　"</formula1>
    </dataValidation>
    <dataValidation type="list" imeMode="halfAlpha" allowBlank="1" showInputMessage="1" showErrorMessage="1" error="リストから選択してください" sqref="N309:O309" xr:uid="{C0AFA7DD-CB1C-47C9-922F-C22A0476B950}">
      <formula1>"○,　"</formula1>
    </dataValidation>
    <dataValidation type="list" imeMode="halfAlpha" allowBlank="1" showInputMessage="1" showErrorMessage="1" error="リストから選択してください" sqref="L310:M310" xr:uid="{D1673D2D-2878-469F-8D22-9FECC2A064EB}">
      <formula1>"○,　"</formula1>
    </dataValidation>
    <dataValidation type="list" imeMode="halfAlpha" allowBlank="1" showInputMessage="1" showErrorMessage="1" error="リストから選択してください" sqref="N310:O310" xr:uid="{D6C61BBB-DD85-4D9B-975E-AB0F4B5FE6A0}">
      <formula1>"○,　"</formula1>
    </dataValidation>
    <dataValidation type="list" imeMode="halfAlpha" allowBlank="1" showInputMessage="1" showErrorMessage="1" error="リストから選択してください" sqref="L311:M311" xr:uid="{7AC2B547-ED5E-4FA4-A4C8-D09DE89A957E}">
      <formula1>"○,　"</formula1>
    </dataValidation>
    <dataValidation type="list" imeMode="halfAlpha" allowBlank="1" showInputMessage="1" showErrorMessage="1" error="リストから選択してください" sqref="N311:O311" xr:uid="{9D5E149D-8943-4539-8811-4C58C420E8CD}">
      <formula1>"○,　"</formula1>
    </dataValidation>
    <dataValidation type="list" imeMode="halfAlpha" allowBlank="1" showInputMessage="1" showErrorMessage="1" error="リストから選択してください" sqref="L312:M312" xr:uid="{AA5A7A89-1040-438B-B3B2-AB1B0DE44AE9}">
      <formula1>"○,　"</formula1>
    </dataValidation>
    <dataValidation type="list" imeMode="halfAlpha" allowBlank="1" showInputMessage="1" showErrorMessage="1" error="リストから選択してください" sqref="N312:O312" xr:uid="{8C374DA8-4147-4D88-8899-A53759B93FFB}">
      <formula1>"○,　"</formula1>
    </dataValidation>
    <dataValidation type="list" imeMode="halfAlpha" allowBlank="1" showInputMessage="1" showErrorMessage="1" error="リストから選択してください" sqref="L313:M313" xr:uid="{82D35E02-EE39-45C5-B21F-B9D7AA872775}">
      <formula1>"○,　"</formula1>
    </dataValidation>
    <dataValidation type="list" imeMode="halfAlpha" allowBlank="1" showInputMessage="1" showErrorMessage="1" error="リストから選択してください" sqref="N313:O313" xr:uid="{2F11BC66-A4FF-4927-9E92-4DC01DDA768D}">
      <formula1>"○,　"</formula1>
    </dataValidation>
    <dataValidation errorStyle="warning" imeMode="hiragana" allowBlank="1" showInputMessage="1" showErrorMessage="1" sqref="P313:Y313" xr:uid="{337F027D-F411-445F-B9D4-3CFA68B629DC}"/>
    <dataValidation type="list" imeMode="halfAlpha" allowBlank="1" showInputMessage="1" showErrorMessage="1" error="リストから選択してください" sqref="L314:M314" xr:uid="{FAFF80EF-53E3-4E09-BB8F-9B90F04B57A5}">
      <formula1>"○,　"</formula1>
    </dataValidation>
    <dataValidation type="list" imeMode="halfAlpha" allowBlank="1" showInputMessage="1" showErrorMessage="1" error="リストから選択してください" sqref="N314:O314" xr:uid="{0CF9C55C-BC4E-437D-8839-1003CF3306B9}">
      <formula1>"○,　"</formula1>
    </dataValidation>
    <dataValidation errorStyle="warning" imeMode="hiragana" allowBlank="1" showInputMessage="1" showErrorMessage="1" sqref="P314:Y314" xr:uid="{114ED24B-5F42-4318-A49C-31EB62F6BEB9}"/>
    <dataValidation type="list" imeMode="halfAlpha" allowBlank="1" showInputMessage="1" showErrorMessage="1" error="リストから選択してください" sqref="L315:M315" xr:uid="{221B87A0-6C14-42F2-8B96-CC10AB0A1FFC}">
      <formula1>"○,　"</formula1>
    </dataValidation>
    <dataValidation type="list" imeMode="halfAlpha" allowBlank="1" showInputMessage="1" showErrorMessage="1" error="リストから選択してください" sqref="N315:O315" xr:uid="{5F375257-15BA-45C5-BD9A-1A4EA2E6792A}">
      <formula1>"○,　"</formula1>
    </dataValidation>
    <dataValidation type="list" imeMode="halfAlpha" allowBlank="1" showInputMessage="1" showErrorMessage="1" error="リストから選択してください" sqref="L316:M316" xr:uid="{F584C24F-70DA-45C5-88B7-043BC3D545C4}">
      <formula1>"○,　"</formula1>
    </dataValidation>
    <dataValidation type="list" imeMode="halfAlpha" allowBlank="1" showInputMessage="1" showErrorMessage="1" error="リストから選択してください" sqref="N316:O316" xr:uid="{BB99062F-D884-4457-9CDE-478D9B9F6A92}">
      <formula1>"○,　"</formula1>
    </dataValidation>
    <dataValidation type="list" imeMode="halfAlpha" allowBlank="1" showInputMessage="1" showErrorMessage="1" error="リストから選択してください" sqref="L317:M317" xr:uid="{C6044B3F-85E3-4CCB-B278-8F013F08FCAB}">
      <formula1>"○,　"</formula1>
    </dataValidation>
    <dataValidation type="list" imeMode="halfAlpha" allowBlank="1" showInputMessage="1" showErrorMessage="1" error="リストから選択してください" sqref="N317:O317" xr:uid="{FB97797D-9E37-445F-9569-3B4855E98694}">
      <formula1>"○,　"</formula1>
    </dataValidation>
    <dataValidation type="list" imeMode="halfAlpha" allowBlank="1" showInputMessage="1" showErrorMessage="1" error="リストから選択してください" sqref="L318:M318" xr:uid="{48AED25F-123C-4157-8ED5-361D647EBA9F}">
      <formula1>"○,　"</formula1>
    </dataValidation>
    <dataValidation type="list" imeMode="halfAlpha" allowBlank="1" showInputMessage="1" showErrorMessage="1" error="リストから選択してください" sqref="N318:O318" xr:uid="{4897B384-0CBE-4E32-940D-96BC5664F2B7}">
      <formula1>"○,　"</formula1>
    </dataValidation>
    <dataValidation type="list" imeMode="halfAlpha" allowBlank="1" showInputMessage="1" showErrorMessage="1" error="リストから選択してください" sqref="L319:M319" xr:uid="{AE4A7B1D-F0BF-4414-96F1-EED7C15F272B}">
      <formula1>"○,　"</formula1>
    </dataValidation>
    <dataValidation type="list" imeMode="halfAlpha" allowBlank="1" showInputMessage="1" showErrorMessage="1" error="リストから選択してください" sqref="N319:O319" xr:uid="{907EFE7D-1426-4943-A400-FB4AAA1E060C}">
      <formula1>"○,　"</formula1>
    </dataValidation>
    <dataValidation type="list" imeMode="halfAlpha" allowBlank="1" showInputMessage="1" showErrorMessage="1" error="リストから選択してください" sqref="L320:M320" xr:uid="{85F6B86F-B977-4168-8DA8-87135BAF6CAB}">
      <formula1>"○,　"</formula1>
    </dataValidation>
    <dataValidation type="list" imeMode="halfAlpha" allowBlank="1" showInputMessage="1" showErrorMessage="1" error="リストから選択してください" sqref="N320:O320" xr:uid="{1BA376FC-C2AF-4C56-A69D-DF2B35B4B106}">
      <formula1>"○,　"</formula1>
    </dataValidation>
    <dataValidation type="list" imeMode="halfAlpha" allowBlank="1" showInputMessage="1" showErrorMessage="1" error="リストから選択してください" sqref="L321:M321" xr:uid="{DB40A96E-FDC5-4C8F-81DB-81653DE39D61}">
      <formula1>"○,　"</formula1>
    </dataValidation>
    <dataValidation type="list" imeMode="halfAlpha" allowBlank="1" showInputMessage="1" showErrorMessage="1" error="リストから選択してください" sqref="N321:O321" xr:uid="{2E4108C5-905B-4448-887B-4414FB9B270E}">
      <formula1>"○,　"</formula1>
    </dataValidation>
    <dataValidation type="list" imeMode="halfAlpha" allowBlank="1" showInputMessage="1" showErrorMessage="1" error="リストから選択してください" sqref="L322:M322" xr:uid="{4A5C0425-71D0-4D82-9002-E39CFDBFF862}">
      <formula1>"○,　"</formula1>
    </dataValidation>
    <dataValidation type="list" imeMode="halfAlpha" allowBlank="1" showInputMessage="1" showErrorMessage="1" error="リストから選択してください" sqref="N322:O322" xr:uid="{0D3CABF2-D660-4074-AF76-DC669E3EA0F9}">
      <formula1>"○,　"</formula1>
    </dataValidation>
    <dataValidation type="list" imeMode="halfAlpha" allowBlank="1" showInputMessage="1" showErrorMessage="1" error="リストから選択してください" sqref="L323:M323" xr:uid="{12B43C6B-7B9A-467F-A870-BE9113D869A5}">
      <formula1>"○,　"</formula1>
    </dataValidation>
    <dataValidation type="list" imeMode="halfAlpha" allowBlank="1" showInputMessage="1" showErrorMessage="1" error="リストから選択してください" sqref="N323:O323" xr:uid="{C5FCB649-6F6C-4B2D-9334-51919F6BE1B3}">
      <formula1>"○,　"</formula1>
    </dataValidation>
    <dataValidation type="list" imeMode="halfAlpha" allowBlank="1" showInputMessage="1" showErrorMessage="1" error="リストから選択してください" sqref="L324:M324" xr:uid="{5A10CCA1-A62A-42D2-93CD-699D45BC5CB5}">
      <formula1>"○,　"</formula1>
    </dataValidation>
    <dataValidation type="list" imeMode="halfAlpha" allowBlank="1" showInputMessage="1" showErrorMessage="1" error="リストから選択してください" sqref="N324:O324" xr:uid="{9F6F1BF1-36DC-4412-B3B7-7D926A53C27F}">
      <formula1>"○,　"</formula1>
    </dataValidation>
    <dataValidation type="list" imeMode="halfAlpha" allowBlank="1" showInputMessage="1" showErrorMessage="1" error="リストから選択してください" sqref="L325:M325" xr:uid="{1F367981-E74B-402D-851C-3DECB0A732AA}">
      <formula1>"○,　"</formula1>
    </dataValidation>
    <dataValidation type="list" imeMode="halfAlpha" allowBlank="1" showInputMessage="1" showErrorMessage="1" error="リストから選択してください" sqref="N325:O325" xr:uid="{D26EE26A-5F21-4852-B5B5-1ED83B8E3E63}">
      <formula1>"○,　"</formula1>
    </dataValidation>
    <dataValidation type="list" imeMode="halfAlpha" allowBlank="1" showInputMessage="1" showErrorMessage="1" error="リストから選択してください" sqref="L326:M326" xr:uid="{C2D5B141-42ED-4D44-B947-F42777B511FE}">
      <formula1>"○,　"</formula1>
    </dataValidation>
    <dataValidation type="list" imeMode="halfAlpha" allowBlank="1" showInputMessage="1" showErrorMessage="1" error="リストから選択してください" sqref="N326:O326" xr:uid="{C56F0FD3-37E5-4FF8-ABF3-E2888FA5D9F8}">
      <formula1>"○,　"</formula1>
    </dataValidation>
    <dataValidation type="list" imeMode="halfAlpha" allowBlank="1" showInputMessage="1" showErrorMessage="1" error="リストから選択してください" sqref="L327:M327" xr:uid="{DCF564CE-61A6-4CCD-866F-22FADE4B24DD}">
      <formula1>"○,　"</formula1>
    </dataValidation>
    <dataValidation type="list" imeMode="halfAlpha" allowBlank="1" showInputMessage="1" showErrorMessage="1" error="リストから選択してください" sqref="N327:O327" xr:uid="{1CD45FD7-F143-4BCC-838A-7A4AB8E1CA2F}">
      <formula1>"○,　"</formula1>
    </dataValidation>
    <dataValidation type="list" imeMode="halfAlpha" allowBlank="1" showInputMessage="1" showErrorMessage="1" error="リストから選択してください" sqref="L328:M328" xr:uid="{FA03123A-A644-437D-8E1A-736699C5A5FE}">
      <formula1>"○,　"</formula1>
    </dataValidation>
    <dataValidation type="list" imeMode="halfAlpha" allowBlank="1" showInputMessage="1" showErrorMessage="1" error="リストから選択してください" sqref="N328:O328" xr:uid="{8D53B439-FE1D-43E0-B934-CF6EA0A0AACF}">
      <formula1>"○,　"</formula1>
    </dataValidation>
    <dataValidation errorStyle="warning" imeMode="hiragana" allowBlank="1" showInputMessage="1" showErrorMessage="1" sqref="P328:Y328" xr:uid="{134424F5-6C44-4D59-9D66-DE898BF94168}"/>
    <dataValidation type="list" imeMode="halfAlpha" allowBlank="1" showInputMessage="1" showErrorMessage="1" error="リストから選択してください" sqref="L329:M329" xr:uid="{57C1C25F-8A52-42FC-A78D-B1AB0154510B}">
      <formula1>"○,　"</formula1>
    </dataValidation>
    <dataValidation type="list" imeMode="halfAlpha" allowBlank="1" showInputMessage="1" showErrorMessage="1" error="リストから選択してください" sqref="N329:O329" xr:uid="{6BCF864E-DF61-4954-A158-DDB79C9B3917}">
      <formula1>"○,　"</formula1>
    </dataValidation>
    <dataValidation errorStyle="warning" imeMode="hiragana" allowBlank="1" showInputMessage="1" showErrorMessage="1" sqref="P329:Y329" xr:uid="{43BFBD01-E6B1-4E08-86EC-1163E8040753}"/>
    <dataValidation type="list" imeMode="hiragana" allowBlank="1" showInputMessage="1" showErrorMessage="1" error="リストから選択してください" sqref="E339:F339" xr:uid="{48F6AE33-4104-4254-B830-919514972BCD}">
      <formula1>物品品目</formula1>
    </dataValidation>
    <dataValidation errorStyle="warning" imeMode="hiragana" allowBlank="1" showInputMessage="1" showErrorMessage="1" sqref="G339:K339" xr:uid="{E278A4D5-DFA7-48E4-A6C8-275AEAB8F131}"/>
    <dataValidation type="list" imeMode="halfAlpha" allowBlank="1" showInputMessage="1" showErrorMessage="1" error="リストから選択してください" sqref="L339" xr:uid="{91E3D800-58D8-44D8-985E-ACEC4AD381A3}">
      <formula1>"元請,下請,　"</formula1>
    </dataValidation>
    <dataValidation errorStyle="warning" imeMode="hiragana" allowBlank="1" showInputMessage="1" showErrorMessage="1" sqref="M339:P339" xr:uid="{D81448A9-508A-4E5B-B5C2-393148321697}"/>
    <dataValidation errorStyle="warning" imeMode="hiragana" allowBlank="1" showInputMessage="1" showErrorMessage="1" sqref="Q339:R339" xr:uid="{49485849-33D0-40AA-9F04-F7D06371A69C}"/>
    <dataValidation type="whole" imeMode="halfAlpha" allowBlank="1" showInputMessage="1" showErrorMessage="1" error="有効な数字を入力してください。10兆円以上になる場合は、9,999,999,999と入力してください" sqref="S339:T339" xr:uid="{DF6305C6-7FE9-47BC-9C59-A7803C9BF86A}">
      <formula1>-9999999999</formula1>
      <formula2>9999999999</formula2>
    </dataValidation>
    <dataValidation type="date" imeMode="halfAlpha" allowBlank="1" showInputMessage="1" showErrorMessage="1" error="有効な日付を入力してください" sqref="U339:X339" xr:uid="{1309E039-C1D3-41E4-A2DA-3F85F3231752}">
      <formula1>92</formula1>
      <formula2>73415</formula2>
    </dataValidation>
    <dataValidation type="date" imeMode="halfAlpha" allowBlank="1" showInputMessage="1" showErrorMessage="1" error="有効な日付を入力してください" sqref="Y339" xr:uid="{C88047E3-33EA-49B3-B19D-86EBB6BA9F5A}">
      <formula1>92</formula1>
      <formula2>73415</formula2>
    </dataValidation>
    <dataValidation type="list" imeMode="hiragana" allowBlank="1" showInputMessage="1" showErrorMessage="1" error="リストから選択してください" sqref="E340:F340" xr:uid="{5396C9A6-DEB7-4B30-B6DE-B4832708BDFB}">
      <formula1>物品品目</formula1>
    </dataValidation>
    <dataValidation errorStyle="warning" imeMode="hiragana" allowBlank="1" showInputMessage="1" showErrorMessage="1" sqref="G340:K340" xr:uid="{AC6CEED1-3526-4414-AA61-24B8C2A9E531}"/>
    <dataValidation type="list" imeMode="halfAlpha" allowBlank="1" showInputMessage="1" showErrorMessage="1" error="リストから選択してください" sqref="L340" xr:uid="{A25363A4-CAC5-4656-88F9-E3F39805A6AB}">
      <formula1>"元請,下請,　"</formula1>
    </dataValidation>
    <dataValidation errorStyle="warning" imeMode="hiragana" allowBlank="1" showInputMessage="1" showErrorMessage="1" sqref="M340:P340" xr:uid="{7227CD04-1AF1-4CAF-881D-B42B7AF91AC2}"/>
    <dataValidation errorStyle="warning" imeMode="hiragana" allowBlank="1" showInputMessage="1" showErrorMessage="1" sqref="Q340:R340" xr:uid="{26DB216C-1596-40F2-892B-2E59126D6175}"/>
    <dataValidation type="whole" imeMode="halfAlpha" allowBlank="1" showInputMessage="1" showErrorMessage="1" error="有効な数字を入力してください。10兆円以上になる場合は、9,999,999,999と入力してください" sqref="S340:T340" xr:uid="{9E64B994-8FB4-4F5F-AF06-87027EF5CD9B}">
      <formula1>-9999999999</formula1>
      <formula2>9999999999</formula2>
    </dataValidation>
    <dataValidation type="date" imeMode="halfAlpha" allowBlank="1" showInputMessage="1" showErrorMessage="1" error="有効な日付を入力してください" sqref="U340:X340" xr:uid="{3D2C86E0-EF54-44EB-8F46-7A2997A96912}">
      <formula1>92</formula1>
      <formula2>73415</formula2>
    </dataValidation>
    <dataValidation type="date" imeMode="halfAlpha" allowBlank="1" showInputMessage="1" showErrorMessage="1" error="有効な日付を入力してください" sqref="Y340" xr:uid="{C29863FA-F526-40AE-8080-CDE8E9B086BF}">
      <formula1>92</formula1>
      <formula2>73415</formula2>
    </dataValidation>
    <dataValidation type="list" imeMode="hiragana" allowBlank="1" showInputMessage="1" showErrorMessage="1" error="リストから選択してください" sqref="E341:F341" xr:uid="{29D9D9BB-5DE3-44B7-BBA7-DB4F61CCFEBB}">
      <formula1>物品品目</formula1>
    </dataValidation>
    <dataValidation errorStyle="warning" imeMode="hiragana" allowBlank="1" showInputMessage="1" showErrorMessage="1" sqref="G341:K341" xr:uid="{00007AC4-3B0F-4B27-A847-2D404F66C646}"/>
    <dataValidation type="list" imeMode="halfAlpha" allowBlank="1" showInputMessage="1" showErrorMessage="1" error="リストから選択してください" sqref="L341" xr:uid="{BB1E7499-BB85-4AE6-9440-6403FB07936C}">
      <formula1>"元請,下請,　"</formula1>
    </dataValidation>
    <dataValidation errorStyle="warning" imeMode="hiragana" allowBlank="1" showInputMessage="1" showErrorMessage="1" sqref="M341:P341" xr:uid="{CE46C1E7-F934-48C8-8189-2711E55DFB49}"/>
    <dataValidation errorStyle="warning" imeMode="hiragana" allowBlank="1" showInputMessage="1" showErrorMessage="1" sqref="Q341:R341" xr:uid="{4D66B280-F84F-47FF-B4A5-71DC89C5275D}"/>
    <dataValidation type="whole" imeMode="halfAlpha" allowBlank="1" showInputMessage="1" showErrorMessage="1" error="有効な数字を入力してください。10兆円以上になる場合は、9,999,999,999と入力してください" sqref="S341:T341" xr:uid="{FFD3B073-C82E-445F-B80F-170C02553AB9}">
      <formula1>-9999999999</formula1>
      <formula2>9999999999</formula2>
    </dataValidation>
    <dataValidation type="date" imeMode="halfAlpha" allowBlank="1" showInputMessage="1" showErrorMessage="1" error="有効な日付を入力してください" sqref="U341:X341" xr:uid="{A6BD6760-070D-42B8-B957-A8A69F73FF1E}">
      <formula1>92</formula1>
      <formula2>73415</formula2>
    </dataValidation>
    <dataValidation type="date" imeMode="halfAlpha" allowBlank="1" showInputMessage="1" showErrorMessage="1" error="有効な日付を入力してください" sqref="Y341" xr:uid="{1E307ED8-9A8C-4383-9D85-38177A2E5497}">
      <formula1>92</formula1>
      <formula2>73415</formula2>
    </dataValidation>
    <dataValidation type="list" imeMode="hiragana" allowBlank="1" showInputMessage="1" showErrorMessage="1" error="リストから選択してください" sqref="E342:F342" xr:uid="{A3D962C4-0E7C-4517-A93A-26381E5C8F83}">
      <formula1>物品品目</formula1>
    </dataValidation>
    <dataValidation errorStyle="warning" imeMode="hiragana" allowBlank="1" showInputMessage="1" showErrorMessage="1" sqref="G342:K342" xr:uid="{39F486E5-0B4F-4688-BE22-8B6ADB24651B}"/>
    <dataValidation type="list" imeMode="halfAlpha" allowBlank="1" showInputMessage="1" showErrorMessage="1" error="リストから選択してください" sqref="L342" xr:uid="{0132850C-0D3B-4D0E-9DCE-4CE3417462A2}">
      <formula1>"元請,下請,　"</formula1>
    </dataValidation>
    <dataValidation errorStyle="warning" imeMode="hiragana" allowBlank="1" showInputMessage="1" showErrorMessage="1" sqref="M342:P342" xr:uid="{F0048EC9-A7A7-4EB5-AA25-77941F10EC21}"/>
    <dataValidation errorStyle="warning" imeMode="hiragana" allowBlank="1" showInputMessage="1" showErrorMessage="1" sqref="Q342:R342" xr:uid="{D5341198-9187-4BE4-BCFC-999C44899F9A}"/>
    <dataValidation type="whole" imeMode="halfAlpha" allowBlank="1" showInputMessage="1" showErrorMessage="1" error="有効な数字を入力してください。10兆円以上になる場合は、9,999,999,999と入力してください" sqref="S342:T342" xr:uid="{CB0383AE-F6D0-40BC-8C84-1B1ADB5E0C24}">
      <formula1>-9999999999</formula1>
      <formula2>9999999999</formula2>
    </dataValidation>
    <dataValidation type="date" imeMode="halfAlpha" allowBlank="1" showInputMessage="1" showErrorMessage="1" error="有効な日付を入力してください" sqref="U342:X342" xr:uid="{37116FB8-1040-4489-99C6-6930C68D258F}">
      <formula1>92</formula1>
      <formula2>73415</formula2>
    </dataValidation>
    <dataValidation type="date" imeMode="halfAlpha" allowBlank="1" showInputMessage="1" showErrorMessage="1" error="有効な日付を入力してください" sqref="Y342" xr:uid="{BCF9857B-6221-4C5B-A2D6-8AC66DE6C450}">
      <formula1>92</formula1>
      <formula2>73415</formula2>
    </dataValidation>
    <dataValidation type="list" imeMode="hiragana" allowBlank="1" showInputMessage="1" showErrorMessage="1" error="リストから選択してください" sqref="E343:F343" xr:uid="{158531A0-BFF9-4547-9888-FBE6EC665E15}">
      <formula1>物品品目</formula1>
    </dataValidation>
    <dataValidation errorStyle="warning" imeMode="hiragana" allowBlank="1" showInputMessage="1" showErrorMessage="1" sqref="G343:K343" xr:uid="{30C9B03D-D2E4-4DC9-BCAB-30AD88CB4E38}"/>
    <dataValidation type="list" imeMode="halfAlpha" allowBlank="1" showInputMessage="1" showErrorMessage="1" error="リストから選択してください" sqref="L343" xr:uid="{E7A64563-E646-4406-B66A-F25DD8E525D4}">
      <formula1>"元請,下請,　"</formula1>
    </dataValidation>
    <dataValidation errorStyle="warning" imeMode="hiragana" allowBlank="1" showInputMessage="1" showErrorMessage="1" sqref="M343:P343" xr:uid="{35CFE039-FBD8-41F5-92F5-BE98211AB0F0}"/>
    <dataValidation errorStyle="warning" imeMode="hiragana" allowBlank="1" showInputMessage="1" showErrorMessage="1" sqref="Q343:R343" xr:uid="{B4ECFD9E-F844-47C2-B070-609A57C027F6}"/>
    <dataValidation type="whole" imeMode="halfAlpha" allowBlank="1" showInputMessage="1" showErrorMessage="1" error="有効な数字を入力してください。10兆円以上になる場合は、9,999,999,999と入力してください" sqref="S343:T343" xr:uid="{BF97BA19-1A33-4B57-8A55-673CFF583E7F}">
      <formula1>-9999999999</formula1>
      <formula2>9999999999</formula2>
    </dataValidation>
    <dataValidation type="date" imeMode="halfAlpha" allowBlank="1" showInputMessage="1" showErrorMessage="1" error="有効な日付を入力してください" sqref="U343:X343" xr:uid="{7AA7ABA2-F48A-40FF-B24F-02256702330F}">
      <formula1>92</formula1>
      <formula2>73415</formula2>
    </dataValidation>
    <dataValidation type="date" imeMode="halfAlpha" allowBlank="1" showInputMessage="1" showErrorMessage="1" error="有効な日付を入力してください" sqref="Y343" xr:uid="{2DAF3FF8-4445-4011-9163-0B7902206025}">
      <formula1>92</formula1>
      <formula2>73415</formula2>
    </dataValidation>
    <dataValidation errorStyle="warning" imeMode="hiragana" allowBlank="1" showInputMessage="1" showErrorMessage="1" sqref="E352:L352" xr:uid="{7817FB70-19F2-4C6E-9434-9804D6434903}"/>
    <dataValidation errorStyle="warning" imeMode="hiragana" allowBlank="1" showInputMessage="1" showErrorMessage="1" sqref="M352:S352" xr:uid="{4B549798-3FFE-4C12-A49E-7802DE8B34DD}"/>
    <dataValidation type="list" imeMode="halfAlpha" allowBlank="1" showInputMessage="1" showErrorMessage="1" error="リストから選択してください" sqref="T352:Y352" xr:uid="{A463D2D6-86E8-4F6D-8614-9517A2587128}">
      <formula1>"①親会社と子会社の関係,②親会社を同じくする子会社同士の関係,③役員が他の会社の役員を兼ねている"</formula1>
    </dataValidation>
    <dataValidation errorStyle="warning" imeMode="hiragana" allowBlank="1" showInputMessage="1" showErrorMessage="1" sqref="E353:L353" xr:uid="{9E584EF5-5AB1-42A9-9ED0-45666A8E8583}"/>
    <dataValidation errorStyle="warning" imeMode="hiragana" allowBlank="1" showInputMessage="1" showErrorMessage="1" sqref="M353:S353" xr:uid="{7A142BD7-2C78-4C8C-A8F7-E5E14829FC6A}"/>
    <dataValidation type="list" imeMode="halfAlpha" allowBlank="1" showInputMessage="1" showErrorMessage="1" error="リストから選択してください" sqref="T353:Y353" xr:uid="{E9F9F036-BA8F-4E2D-B590-D5A240BEC4E9}">
      <formula1>"①親会社と子会社の関係,②親会社を同じくする子会社同士の関係,③役員が他の会社の役員を兼ねている"</formula1>
    </dataValidation>
    <dataValidation errorStyle="warning" imeMode="hiragana" allowBlank="1" showInputMessage="1" showErrorMessage="1" sqref="E354:L354" xr:uid="{C7DA743C-CDDD-4BA8-A7E4-FD1FE38147CF}"/>
    <dataValidation errorStyle="warning" imeMode="hiragana" allowBlank="1" showInputMessage="1" showErrorMessage="1" sqref="M354:S354" xr:uid="{E7C4AAF9-FD44-44F4-9803-919536EE90C6}"/>
    <dataValidation type="list" imeMode="halfAlpha" allowBlank="1" showInputMessage="1" showErrorMessage="1" error="リストから選択してください" sqref="T354:Y354" xr:uid="{67788035-AD05-42A9-A404-3F4AF7DFE6A9}">
      <formula1>"①親会社と子会社の関係,②親会社を同じくする子会社同士の関係,③役員が他の会社の役員を兼ねている"</formula1>
    </dataValidation>
    <dataValidation errorStyle="warning" imeMode="hiragana" allowBlank="1" showInputMessage="1" showErrorMessage="1" sqref="E355:L355" xr:uid="{A111BFB8-37F3-404C-91CE-BAC2CFCDD495}"/>
    <dataValidation errorStyle="warning" imeMode="hiragana" allowBlank="1" showInputMessage="1" showErrorMessage="1" sqref="M355:S355" xr:uid="{6D800197-CA2E-46FC-AED2-62C3D3BBA65C}"/>
    <dataValidation type="list" imeMode="halfAlpha" allowBlank="1" showInputMessage="1" showErrorMessage="1" error="リストから選択してください" sqref="T355:Y355" xr:uid="{440A1A02-EDFA-499E-B648-6EE98BF9D690}">
      <formula1>"①親会社と子会社の関係,②親会社を同じくする子会社同士の関係,③役員が他の会社の役員を兼ねている"</formula1>
    </dataValidation>
    <dataValidation errorStyle="warning" imeMode="hiragana" allowBlank="1" showInputMessage="1" showErrorMessage="1" sqref="E356:L356" xr:uid="{AA4EA1B7-7EE3-454D-8864-27FC35B48557}"/>
    <dataValidation errorStyle="warning" imeMode="hiragana" allowBlank="1" showInputMessage="1" showErrorMessage="1" sqref="M356:S356" xr:uid="{5459EE2D-F7E9-475A-8579-6796BE3D4141}"/>
    <dataValidation type="list" imeMode="halfAlpha" allowBlank="1" showInputMessage="1" showErrorMessage="1" error="リストから選択してください" sqref="T356:Y356" xr:uid="{33F839C9-B8A6-4B8D-A211-C4DEE4CD1AE4}">
      <formula1>"①親会社と子会社の関係,②親会社を同じくする子会社同士の関係,③役員が他の会社の役員を兼ねている"</formula1>
    </dataValidation>
    <dataValidation errorStyle="warning" imeMode="hiragana" allowBlank="1" showInputMessage="1" showErrorMessage="1" sqref="E357:L357" xr:uid="{77C3731D-90A4-4868-90FA-8017C82D876C}"/>
    <dataValidation errorStyle="warning" imeMode="hiragana" allowBlank="1" showInputMessage="1" showErrorMessage="1" sqref="M357:S357" xr:uid="{2E69D693-801A-457E-B83B-0246F680E330}"/>
    <dataValidation type="list" imeMode="halfAlpha" allowBlank="1" showInputMessage="1" showErrorMessage="1" error="リストから選択してください" sqref="T357:Y357" xr:uid="{B0991A1D-B8E1-4359-9A2F-F15D59F63A88}">
      <formula1>"①親会社と子会社の関係,②親会社を同じくする子会社同士の関係,③役員が他の会社の役員を兼ねている"</formula1>
    </dataValidation>
    <dataValidation errorStyle="warning" imeMode="hiragana" allowBlank="1" showInputMessage="1" showErrorMessage="1" sqref="E358:L358" xr:uid="{E87914FE-62CC-432D-B984-4C563F324505}"/>
    <dataValidation errorStyle="warning" imeMode="hiragana" allowBlank="1" showInputMessage="1" showErrorMessage="1" sqref="M358:S358" xr:uid="{0DA16665-F5E0-45F3-92A2-D93D4F4FEB33}"/>
    <dataValidation type="list" imeMode="halfAlpha" allowBlank="1" showInputMessage="1" showErrorMessage="1" error="リストから選択してください" sqref="T358:Y358" xr:uid="{09713D65-E3AE-416D-8660-C4ED9196E241}">
      <formula1>"①親会社と子会社の関係,②親会社を同じくする子会社同士の関係,③役員が他の会社の役員を兼ねている"</formula1>
    </dataValidation>
    <dataValidation errorStyle="warning" imeMode="hiragana" allowBlank="1" showInputMessage="1" showErrorMessage="1" sqref="E359:L359" xr:uid="{64909814-FAAE-4377-9C4B-61F1388AC123}"/>
    <dataValidation errorStyle="warning" imeMode="hiragana" allowBlank="1" showInputMessage="1" showErrorMessage="1" sqref="M359:S359" xr:uid="{FAC1A0BC-0DAA-4702-924E-74E8800773EE}"/>
    <dataValidation type="list" imeMode="halfAlpha" allowBlank="1" showInputMessage="1" showErrorMessage="1" error="リストから選択してください" sqref="T359:Y359" xr:uid="{2D6031F0-0893-42DE-A074-E02370111F23}">
      <formula1>"①親会社と子会社の関係,②親会社を同じくする子会社同士の関係,③役員が他の会社の役員を兼ねている"</formula1>
    </dataValidation>
    <dataValidation errorStyle="warning" imeMode="hiragana" allowBlank="1" showInputMessage="1" showErrorMessage="1" sqref="E360:L360" xr:uid="{0E8F832B-958E-4D58-8973-915B8D0DBBB6}"/>
    <dataValidation errorStyle="warning" imeMode="hiragana" allowBlank="1" showInputMessage="1" showErrorMessage="1" sqref="M360:S360" xr:uid="{D0860716-6DD2-4E31-82AD-86F5B63BE6E4}"/>
    <dataValidation type="list" imeMode="halfAlpha" allowBlank="1" showInputMessage="1" showErrorMessage="1" error="リストから選択してください" sqref="T360:Y360" xr:uid="{96AA8ADA-F37B-444A-89D4-F9E0B702E705}">
      <formula1>"①親会社と子会社の関係,②親会社を同じくする子会社同士の関係,③役員が他の会社の役員を兼ねている"</formula1>
    </dataValidation>
    <dataValidation errorStyle="warning" imeMode="hiragana" allowBlank="1" showInputMessage="1" showErrorMessage="1" sqref="E361:L361" xr:uid="{35F6E7FB-B552-4A1A-A5DE-4FCBCB12BC51}"/>
    <dataValidation errorStyle="warning" imeMode="hiragana" allowBlank="1" showInputMessage="1" showErrorMessage="1" sqref="M361:S361" xr:uid="{730DB533-AC74-4691-B331-06E806926D72}"/>
    <dataValidation type="list" imeMode="halfAlpha" allowBlank="1" showInputMessage="1" showErrorMessage="1" error="リストから選択してください" sqref="T361:Y361" xr:uid="{665EF141-7D14-4030-B711-6F6DC399F3FF}">
      <formula1>"①親会社と子会社の関係,②親会社を同じくする子会社同士の関係,③役員が他の会社の役員を兼ねている"</formula1>
    </dataValidation>
    <dataValidation errorStyle="warning" imeMode="hiragana" allowBlank="1" showInputMessage="1" showErrorMessage="1" sqref="E362:L362" xr:uid="{06462F2D-25B4-4BA8-BD75-1AF3DA0286D7}"/>
    <dataValidation errorStyle="warning" imeMode="hiragana" allowBlank="1" showInputMessage="1" showErrorMessage="1" sqref="M362:S362" xr:uid="{B75F3D17-CEAB-4EF1-BB31-69A7D02CAA7D}"/>
    <dataValidation type="list" imeMode="halfAlpha" allowBlank="1" showInputMessage="1" showErrorMessage="1" error="リストから選択してください" sqref="T362:Y362" xr:uid="{22529A02-265E-40FF-A744-E7E3DE9129B3}">
      <formula1>"①親会社と子会社の関係,②親会社を同じくする子会社同士の関係,③役員が他の会社の役員を兼ねている"</formula1>
    </dataValidation>
  </dataValidations>
  <pageMargins left="0.19685039370078741" right="0.19685039370078741" top="0.39370078740157483" bottom="0.19685039370078741" header="0.19685039370078741" footer="0.19685039370078741"/>
  <pageSetup paperSize="9" scale="64" fitToHeight="0" orientation="portrait" r:id="rId1"/>
  <headerFooter>
    <oddHeader>&amp;R&amp;8&amp;P/&amp;N</oddHeader>
  </headerFooter>
  <ignoredErrors>
    <ignoredError sqref="D214:D22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1BCEE-0399-469D-8DAB-6FC671D0254F}">
  <sheetPr>
    <pageSetUpPr fitToPage="1"/>
  </sheetPr>
  <dimension ref="A1:M58"/>
  <sheetViews>
    <sheetView showGridLines="0" zoomScaleNormal="100" workbookViewId="0">
      <pane ySplit="8" topLeftCell="A9" activePane="bottomLeft" state="frozen"/>
      <selection pane="bottomLeft" activeCell="B1" sqref="B1"/>
    </sheetView>
  </sheetViews>
  <sheetFormatPr defaultColWidth="2.375" defaultRowHeight="13.5" x14ac:dyDescent="0.15"/>
  <cols>
    <col min="1" max="1" width="9.375" style="446" hidden="1" customWidth="1"/>
    <col min="2" max="3" width="3.75" style="451" customWidth="1"/>
    <col min="4" max="4" width="16.75" style="451" customWidth="1"/>
    <col min="5" max="6" width="22.625" style="451" customWidth="1"/>
    <col min="7" max="7" width="6" style="451" customWidth="1"/>
    <col min="8" max="8" width="19.75" style="451" customWidth="1"/>
    <col min="9" max="9" width="14.875" style="451" hidden="1" customWidth="1"/>
    <col min="10" max="10" width="52.875" style="451" customWidth="1"/>
    <col min="11" max="11" width="38.375" style="451" customWidth="1"/>
    <col min="12" max="12" width="2.375" style="451"/>
    <col min="13" max="13" width="13.375" style="451" hidden="1" customWidth="1"/>
    <col min="14" max="16384" width="2.375" style="451"/>
  </cols>
  <sheetData>
    <row r="1" spans="1:13" s="447" customFormat="1" ht="30" customHeight="1" x14ac:dyDescent="0.15">
      <c r="A1" s="474" t="s">
        <v>249</v>
      </c>
      <c r="C1" s="448" t="s">
        <v>45</v>
      </c>
      <c r="D1" s="448"/>
      <c r="E1" s="448"/>
      <c r="F1" s="448"/>
      <c r="G1" s="448"/>
      <c r="H1" s="448"/>
      <c r="I1" s="448"/>
      <c r="J1" s="448"/>
      <c r="K1" s="475" t="s">
        <v>362</v>
      </c>
      <c r="L1" s="449"/>
    </row>
    <row r="2" spans="1:13" s="447" customFormat="1" ht="15" hidden="1" customHeight="1" x14ac:dyDescent="0.15">
      <c r="A2" s="474" t="s">
        <v>250</v>
      </c>
      <c r="C2" s="450"/>
      <c r="D2" s="450"/>
      <c r="E2" s="450"/>
      <c r="F2" s="450"/>
      <c r="G2" s="450"/>
      <c r="H2" s="450"/>
      <c r="I2" s="450"/>
      <c r="J2" s="450"/>
      <c r="K2" s="449"/>
      <c r="L2" s="449"/>
    </row>
    <row r="3" spans="1:13" ht="47.25" customHeight="1" x14ac:dyDescent="0.15">
      <c r="A3" s="474" t="s">
        <v>361</v>
      </c>
      <c r="C3" s="452" t="s">
        <v>251</v>
      </c>
      <c r="D3" s="452"/>
      <c r="E3" s="452"/>
      <c r="F3" s="452"/>
      <c r="G3" s="452"/>
      <c r="H3" s="452"/>
      <c r="I3" s="452"/>
      <c r="J3" s="452"/>
      <c r="K3" s="452"/>
    </row>
    <row r="4" spans="1:13" ht="64.5" customHeight="1" x14ac:dyDescent="0.15">
      <c r="A4" s="453"/>
      <c r="C4" s="179" t="s">
        <v>252</v>
      </c>
      <c r="D4" s="179"/>
      <c r="E4" s="179"/>
      <c r="F4" s="179"/>
      <c r="G4" s="179"/>
      <c r="H4" s="179"/>
      <c r="I4" s="179"/>
      <c r="J4" s="179"/>
      <c r="K4" s="179"/>
    </row>
    <row r="5" spans="1:13" ht="15" hidden="1" customHeight="1" x14ac:dyDescent="0.15">
      <c r="C5" s="454"/>
      <c r="D5" s="258"/>
      <c r="E5" s="258"/>
      <c r="F5" s="258"/>
      <c r="G5" s="258"/>
      <c r="H5" s="258"/>
      <c r="I5" s="258"/>
      <c r="J5" s="258"/>
      <c r="K5" s="258"/>
    </row>
    <row r="6" spans="1:13" ht="15" hidden="1" customHeight="1" x14ac:dyDescent="0.15">
      <c r="C6" s="454"/>
      <c r="D6" s="258"/>
      <c r="E6" s="258"/>
      <c r="F6" s="258"/>
      <c r="G6" s="258"/>
      <c r="H6" s="258"/>
      <c r="I6" s="258"/>
      <c r="J6" s="258"/>
      <c r="K6" s="258"/>
    </row>
    <row r="7" spans="1:13" ht="15" hidden="1" customHeight="1" x14ac:dyDescent="0.15">
      <c r="C7" s="454"/>
      <c r="D7" s="258"/>
      <c r="E7" s="258"/>
      <c r="F7" s="258"/>
      <c r="G7" s="258"/>
      <c r="H7" s="258"/>
      <c r="I7" s="258"/>
      <c r="J7" s="258"/>
      <c r="K7" s="258"/>
    </row>
    <row r="8" spans="1:13" s="455" customFormat="1" ht="30.75" customHeight="1" x14ac:dyDescent="0.15">
      <c r="A8" s="446"/>
      <c r="C8" s="456"/>
      <c r="D8" s="457" t="s">
        <v>46</v>
      </c>
      <c r="E8" s="457" t="s">
        <v>47</v>
      </c>
      <c r="F8" s="457" t="s">
        <v>48</v>
      </c>
      <c r="G8" s="458" t="s">
        <v>49</v>
      </c>
      <c r="H8" s="458" t="str">
        <f>"生年月日
" &amp; 日付例_s</f>
        <v>生年月日
例)2025/4/1</v>
      </c>
      <c r="I8" s="459" t="s">
        <v>50</v>
      </c>
      <c r="J8" s="459" t="s">
        <v>79</v>
      </c>
      <c r="K8" s="460" t="s">
        <v>51</v>
      </c>
      <c r="M8" s="455">
        <f>COUNTIF(M9:M58,"&gt;0")</f>
        <v>0</v>
      </c>
    </row>
    <row r="9" spans="1:13" s="455" customFormat="1" ht="18" customHeight="1" x14ac:dyDescent="0.15">
      <c r="A9" s="446">
        <f t="shared" ref="A9:A40" si="0">IFERROR(IF(AND(OR($C9=1,AND($C9&gt;1,$M9&gt;0)), OR(TRIM($D9)="",TRIM($E9)="",TRIM($F9)="",TRIM($G9)="",TRIM($H9)="")),1001,0),3)</f>
        <v>1001</v>
      </c>
      <c r="C9" s="461">
        <v>1</v>
      </c>
      <c r="D9" s="12"/>
      <c r="E9" s="13"/>
      <c r="F9" s="12"/>
      <c r="G9" s="1"/>
      <c r="H9" s="14"/>
      <c r="I9" s="1"/>
      <c r="J9" s="15"/>
      <c r="K9" s="12"/>
      <c r="M9" s="455">
        <f>COUNTA($D9:$F9,$H9,$J9:$K9)+IF(TRIM($G9)="",0,1)+IF(TRIM($I9)="",0,1)</f>
        <v>0</v>
      </c>
    </row>
    <row r="10" spans="1:13" s="455" customFormat="1" ht="18" customHeight="1" x14ac:dyDescent="0.15">
      <c r="A10" s="446">
        <f t="shared" si="0"/>
        <v>0</v>
      </c>
      <c r="B10" s="462"/>
      <c r="C10" s="463">
        <v>2</v>
      </c>
      <c r="D10" s="4"/>
      <c r="E10" s="2"/>
      <c r="F10" s="4"/>
      <c r="G10" s="2"/>
      <c r="H10" s="16"/>
      <c r="I10" s="2"/>
      <c r="J10" s="17"/>
      <c r="K10" s="4"/>
      <c r="M10" s="455">
        <f t="shared" ref="M10:M58" si="1">COUNTA($D10:$F10,$H10,$J10:$K10)+IF(TRIM($G10)="",0,1)+IF(TRIM($I10)="",0,1)</f>
        <v>0</v>
      </c>
    </row>
    <row r="11" spans="1:13" s="455" customFormat="1" ht="18" customHeight="1" x14ac:dyDescent="0.15">
      <c r="A11" s="446">
        <f t="shared" si="0"/>
        <v>0</v>
      </c>
      <c r="B11" s="462"/>
      <c r="C11" s="463">
        <v>3</v>
      </c>
      <c r="D11" s="4"/>
      <c r="E11" s="2"/>
      <c r="F11" s="4"/>
      <c r="G11" s="2"/>
      <c r="H11" s="16"/>
      <c r="I11" s="2"/>
      <c r="J11" s="17"/>
      <c r="K11" s="4"/>
      <c r="M11" s="455">
        <f t="shared" si="1"/>
        <v>0</v>
      </c>
    </row>
    <row r="12" spans="1:13" s="455" customFormat="1" ht="18" customHeight="1" x14ac:dyDescent="0.15">
      <c r="A12" s="446">
        <f t="shared" si="0"/>
        <v>0</v>
      </c>
      <c r="B12" s="462"/>
      <c r="C12" s="463">
        <v>4</v>
      </c>
      <c r="D12" s="4"/>
      <c r="E12" s="2"/>
      <c r="F12" s="4"/>
      <c r="G12" s="2"/>
      <c r="H12" s="16"/>
      <c r="I12" s="2"/>
      <c r="J12" s="17"/>
      <c r="K12" s="4"/>
      <c r="M12" s="455">
        <f t="shared" si="1"/>
        <v>0</v>
      </c>
    </row>
    <row r="13" spans="1:13" s="455" customFormat="1" ht="18" customHeight="1" x14ac:dyDescent="0.15">
      <c r="A13" s="446">
        <f t="shared" si="0"/>
        <v>0</v>
      </c>
      <c r="B13" s="462"/>
      <c r="C13" s="463">
        <v>5</v>
      </c>
      <c r="D13" s="4"/>
      <c r="E13" s="2"/>
      <c r="F13" s="4"/>
      <c r="G13" s="2"/>
      <c r="H13" s="16"/>
      <c r="I13" s="2"/>
      <c r="J13" s="17"/>
      <c r="K13" s="4"/>
      <c r="M13" s="455">
        <f t="shared" si="1"/>
        <v>0</v>
      </c>
    </row>
    <row r="14" spans="1:13" s="455" customFormat="1" ht="18" customHeight="1" x14ac:dyDescent="0.15">
      <c r="A14" s="446">
        <f t="shared" si="0"/>
        <v>0</v>
      </c>
      <c r="B14" s="462"/>
      <c r="C14" s="463">
        <v>6</v>
      </c>
      <c r="D14" s="4"/>
      <c r="E14" s="2"/>
      <c r="F14" s="4"/>
      <c r="G14" s="2"/>
      <c r="H14" s="16"/>
      <c r="I14" s="2"/>
      <c r="J14" s="17"/>
      <c r="K14" s="4"/>
      <c r="M14" s="455">
        <f t="shared" si="1"/>
        <v>0</v>
      </c>
    </row>
    <row r="15" spans="1:13" s="455" customFormat="1" ht="18" customHeight="1" x14ac:dyDescent="0.15">
      <c r="A15" s="446">
        <f t="shared" si="0"/>
        <v>0</v>
      </c>
      <c r="B15" s="462"/>
      <c r="C15" s="463">
        <v>7</v>
      </c>
      <c r="D15" s="4"/>
      <c r="E15" s="2"/>
      <c r="F15" s="4"/>
      <c r="G15" s="2"/>
      <c r="H15" s="16"/>
      <c r="I15" s="2"/>
      <c r="J15" s="17"/>
      <c r="K15" s="4"/>
      <c r="M15" s="455">
        <f t="shared" si="1"/>
        <v>0</v>
      </c>
    </row>
    <row r="16" spans="1:13" s="455" customFormat="1" ht="18" customHeight="1" x14ac:dyDescent="0.15">
      <c r="A16" s="446">
        <f t="shared" si="0"/>
        <v>0</v>
      </c>
      <c r="B16" s="462"/>
      <c r="C16" s="463">
        <v>8</v>
      </c>
      <c r="D16" s="4"/>
      <c r="E16" s="2"/>
      <c r="F16" s="4"/>
      <c r="G16" s="2"/>
      <c r="H16" s="16"/>
      <c r="I16" s="2"/>
      <c r="J16" s="17"/>
      <c r="K16" s="4"/>
      <c r="M16" s="455">
        <f t="shared" si="1"/>
        <v>0</v>
      </c>
    </row>
    <row r="17" spans="1:13" s="455" customFormat="1" ht="18" customHeight="1" x14ac:dyDescent="0.15">
      <c r="A17" s="446">
        <f t="shared" si="0"/>
        <v>0</v>
      </c>
      <c r="B17" s="462"/>
      <c r="C17" s="463">
        <v>9</v>
      </c>
      <c r="D17" s="4"/>
      <c r="E17" s="2"/>
      <c r="F17" s="4"/>
      <c r="G17" s="2"/>
      <c r="H17" s="16"/>
      <c r="I17" s="2"/>
      <c r="J17" s="17"/>
      <c r="K17" s="4"/>
      <c r="M17" s="455">
        <f t="shared" si="1"/>
        <v>0</v>
      </c>
    </row>
    <row r="18" spans="1:13" s="455" customFormat="1" ht="18" customHeight="1" x14ac:dyDescent="0.15">
      <c r="A18" s="446">
        <f t="shared" si="0"/>
        <v>0</v>
      </c>
      <c r="B18" s="462"/>
      <c r="C18" s="463">
        <v>10</v>
      </c>
      <c r="D18" s="4"/>
      <c r="E18" s="2"/>
      <c r="F18" s="4"/>
      <c r="G18" s="2"/>
      <c r="H18" s="16"/>
      <c r="I18" s="2"/>
      <c r="J18" s="17"/>
      <c r="K18" s="4"/>
      <c r="M18" s="455">
        <f t="shared" si="1"/>
        <v>0</v>
      </c>
    </row>
    <row r="19" spans="1:13" s="455" customFormat="1" ht="18" customHeight="1" x14ac:dyDescent="0.15">
      <c r="A19" s="446">
        <f t="shared" si="0"/>
        <v>0</v>
      </c>
      <c r="B19" s="462"/>
      <c r="C19" s="463">
        <v>11</v>
      </c>
      <c r="D19" s="4"/>
      <c r="E19" s="2"/>
      <c r="F19" s="4"/>
      <c r="G19" s="2"/>
      <c r="H19" s="16"/>
      <c r="I19" s="2"/>
      <c r="J19" s="17"/>
      <c r="K19" s="4"/>
      <c r="M19" s="455">
        <f t="shared" si="1"/>
        <v>0</v>
      </c>
    </row>
    <row r="20" spans="1:13" s="455" customFormat="1" ht="18" customHeight="1" x14ac:dyDescent="0.15">
      <c r="A20" s="446">
        <f t="shared" si="0"/>
        <v>0</v>
      </c>
      <c r="B20" s="462"/>
      <c r="C20" s="463">
        <v>12</v>
      </c>
      <c r="D20" s="4"/>
      <c r="E20" s="2"/>
      <c r="F20" s="4"/>
      <c r="G20" s="2"/>
      <c r="H20" s="16"/>
      <c r="I20" s="2"/>
      <c r="J20" s="17"/>
      <c r="K20" s="4"/>
      <c r="M20" s="455">
        <f t="shared" si="1"/>
        <v>0</v>
      </c>
    </row>
    <row r="21" spans="1:13" s="455" customFormat="1" ht="18" customHeight="1" x14ac:dyDescent="0.15">
      <c r="A21" s="446">
        <f t="shared" si="0"/>
        <v>0</v>
      </c>
      <c r="B21" s="462"/>
      <c r="C21" s="463">
        <v>13</v>
      </c>
      <c r="D21" s="4"/>
      <c r="E21" s="2"/>
      <c r="F21" s="4"/>
      <c r="G21" s="2"/>
      <c r="H21" s="16"/>
      <c r="I21" s="2"/>
      <c r="J21" s="17"/>
      <c r="K21" s="4"/>
      <c r="M21" s="455">
        <f t="shared" si="1"/>
        <v>0</v>
      </c>
    </row>
    <row r="22" spans="1:13" s="455" customFormat="1" ht="18" customHeight="1" x14ac:dyDescent="0.15">
      <c r="A22" s="446">
        <f t="shared" si="0"/>
        <v>0</v>
      </c>
      <c r="B22" s="462"/>
      <c r="C22" s="463">
        <v>14</v>
      </c>
      <c r="D22" s="4"/>
      <c r="E22" s="2"/>
      <c r="F22" s="4"/>
      <c r="G22" s="2"/>
      <c r="H22" s="16"/>
      <c r="I22" s="2"/>
      <c r="J22" s="17"/>
      <c r="K22" s="4"/>
      <c r="M22" s="455">
        <f t="shared" si="1"/>
        <v>0</v>
      </c>
    </row>
    <row r="23" spans="1:13" s="455" customFormat="1" ht="18" customHeight="1" x14ac:dyDescent="0.15">
      <c r="A23" s="446">
        <f t="shared" si="0"/>
        <v>0</v>
      </c>
      <c r="B23" s="462"/>
      <c r="C23" s="463">
        <v>15</v>
      </c>
      <c r="D23" s="4"/>
      <c r="E23" s="2"/>
      <c r="F23" s="4"/>
      <c r="G23" s="2"/>
      <c r="H23" s="16"/>
      <c r="I23" s="2"/>
      <c r="J23" s="17"/>
      <c r="K23" s="4"/>
      <c r="M23" s="455">
        <f t="shared" si="1"/>
        <v>0</v>
      </c>
    </row>
    <row r="24" spans="1:13" s="455" customFormat="1" ht="18" customHeight="1" x14ac:dyDescent="0.15">
      <c r="A24" s="446">
        <f t="shared" si="0"/>
        <v>0</v>
      </c>
      <c r="B24" s="462"/>
      <c r="C24" s="463">
        <v>16</v>
      </c>
      <c r="D24" s="4"/>
      <c r="E24" s="2"/>
      <c r="F24" s="4"/>
      <c r="G24" s="2"/>
      <c r="H24" s="16"/>
      <c r="I24" s="2"/>
      <c r="J24" s="17"/>
      <c r="K24" s="4"/>
      <c r="M24" s="455">
        <f t="shared" si="1"/>
        <v>0</v>
      </c>
    </row>
    <row r="25" spans="1:13" s="455" customFormat="1" ht="18" customHeight="1" x14ac:dyDescent="0.15">
      <c r="A25" s="446">
        <f t="shared" si="0"/>
        <v>0</v>
      </c>
      <c r="B25" s="462"/>
      <c r="C25" s="463">
        <v>17</v>
      </c>
      <c r="D25" s="4"/>
      <c r="E25" s="2"/>
      <c r="F25" s="4"/>
      <c r="G25" s="2"/>
      <c r="H25" s="16"/>
      <c r="I25" s="2"/>
      <c r="J25" s="17"/>
      <c r="K25" s="4"/>
      <c r="M25" s="455">
        <f t="shared" si="1"/>
        <v>0</v>
      </c>
    </row>
    <row r="26" spans="1:13" s="455" customFormat="1" ht="18" customHeight="1" x14ac:dyDescent="0.15">
      <c r="A26" s="446">
        <f t="shared" si="0"/>
        <v>0</v>
      </c>
      <c r="B26" s="462"/>
      <c r="C26" s="463">
        <v>18</v>
      </c>
      <c r="D26" s="4"/>
      <c r="E26" s="2"/>
      <c r="F26" s="4"/>
      <c r="G26" s="2"/>
      <c r="H26" s="16"/>
      <c r="I26" s="2"/>
      <c r="J26" s="17"/>
      <c r="K26" s="4"/>
      <c r="M26" s="455">
        <f t="shared" si="1"/>
        <v>0</v>
      </c>
    </row>
    <row r="27" spans="1:13" s="455" customFormat="1" ht="18" customHeight="1" x14ac:dyDescent="0.15">
      <c r="A27" s="446">
        <f t="shared" si="0"/>
        <v>0</v>
      </c>
      <c r="B27" s="462"/>
      <c r="C27" s="463">
        <v>19</v>
      </c>
      <c r="D27" s="4"/>
      <c r="E27" s="2"/>
      <c r="F27" s="4"/>
      <c r="G27" s="2"/>
      <c r="H27" s="16"/>
      <c r="I27" s="2"/>
      <c r="J27" s="17"/>
      <c r="K27" s="4"/>
      <c r="M27" s="455">
        <f t="shared" si="1"/>
        <v>0</v>
      </c>
    </row>
    <row r="28" spans="1:13" s="455" customFormat="1" ht="18" customHeight="1" x14ac:dyDescent="0.15">
      <c r="A28" s="446">
        <f t="shared" si="0"/>
        <v>0</v>
      </c>
      <c r="B28" s="462"/>
      <c r="C28" s="463">
        <v>20</v>
      </c>
      <c r="D28" s="4"/>
      <c r="E28" s="2"/>
      <c r="F28" s="4"/>
      <c r="G28" s="2"/>
      <c r="H28" s="16"/>
      <c r="I28" s="2"/>
      <c r="J28" s="17"/>
      <c r="K28" s="4"/>
      <c r="M28" s="455">
        <f t="shared" si="1"/>
        <v>0</v>
      </c>
    </row>
    <row r="29" spans="1:13" s="455" customFormat="1" ht="18" customHeight="1" x14ac:dyDescent="0.15">
      <c r="A29" s="446">
        <f t="shared" si="0"/>
        <v>0</v>
      </c>
      <c r="B29" s="462"/>
      <c r="C29" s="463">
        <v>21</v>
      </c>
      <c r="D29" s="4"/>
      <c r="E29" s="2"/>
      <c r="F29" s="4"/>
      <c r="G29" s="2"/>
      <c r="H29" s="16"/>
      <c r="I29" s="2"/>
      <c r="J29" s="17"/>
      <c r="K29" s="4"/>
      <c r="M29" s="455">
        <f t="shared" si="1"/>
        <v>0</v>
      </c>
    </row>
    <row r="30" spans="1:13" s="455" customFormat="1" ht="18" customHeight="1" x14ac:dyDescent="0.15">
      <c r="A30" s="446">
        <f t="shared" si="0"/>
        <v>0</v>
      </c>
      <c r="B30" s="462"/>
      <c r="C30" s="463">
        <v>22</v>
      </c>
      <c r="D30" s="4"/>
      <c r="E30" s="2"/>
      <c r="F30" s="4"/>
      <c r="G30" s="2"/>
      <c r="H30" s="16"/>
      <c r="I30" s="2"/>
      <c r="J30" s="17"/>
      <c r="K30" s="4"/>
      <c r="M30" s="455">
        <f t="shared" si="1"/>
        <v>0</v>
      </c>
    </row>
    <row r="31" spans="1:13" s="455" customFormat="1" ht="18" customHeight="1" x14ac:dyDescent="0.15">
      <c r="A31" s="446">
        <f t="shared" si="0"/>
        <v>0</v>
      </c>
      <c r="B31" s="462"/>
      <c r="C31" s="463">
        <v>23</v>
      </c>
      <c r="D31" s="4"/>
      <c r="E31" s="2"/>
      <c r="F31" s="4"/>
      <c r="G31" s="2"/>
      <c r="H31" s="16"/>
      <c r="I31" s="2"/>
      <c r="J31" s="17"/>
      <c r="K31" s="4"/>
      <c r="M31" s="455">
        <f t="shared" si="1"/>
        <v>0</v>
      </c>
    </row>
    <row r="32" spans="1:13" s="455" customFormat="1" ht="18" customHeight="1" x14ac:dyDescent="0.15">
      <c r="A32" s="446">
        <f t="shared" si="0"/>
        <v>0</v>
      </c>
      <c r="B32" s="462"/>
      <c r="C32" s="463">
        <v>24</v>
      </c>
      <c r="D32" s="4"/>
      <c r="E32" s="2"/>
      <c r="F32" s="4"/>
      <c r="G32" s="2"/>
      <c r="H32" s="16"/>
      <c r="I32" s="2"/>
      <c r="J32" s="17"/>
      <c r="K32" s="4"/>
      <c r="M32" s="455">
        <f t="shared" si="1"/>
        <v>0</v>
      </c>
    </row>
    <row r="33" spans="1:13" s="455" customFormat="1" ht="18" customHeight="1" x14ac:dyDescent="0.15">
      <c r="A33" s="446">
        <f t="shared" si="0"/>
        <v>0</v>
      </c>
      <c r="B33" s="462"/>
      <c r="C33" s="463">
        <v>25</v>
      </c>
      <c r="D33" s="4"/>
      <c r="E33" s="2"/>
      <c r="F33" s="4"/>
      <c r="G33" s="2"/>
      <c r="H33" s="16"/>
      <c r="I33" s="2"/>
      <c r="J33" s="17"/>
      <c r="K33" s="4"/>
      <c r="M33" s="455">
        <f t="shared" si="1"/>
        <v>0</v>
      </c>
    </row>
    <row r="34" spans="1:13" s="455" customFormat="1" ht="18" customHeight="1" x14ac:dyDescent="0.15">
      <c r="A34" s="446">
        <f t="shared" si="0"/>
        <v>0</v>
      </c>
      <c r="B34" s="462"/>
      <c r="C34" s="463">
        <v>26</v>
      </c>
      <c r="D34" s="4"/>
      <c r="E34" s="2"/>
      <c r="F34" s="4"/>
      <c r="G34" s="2"/>
      <c r="H34" s="16"/>
      <c r="I34" s="2"/>
      <c r="J34" s="17"/>
      <c r="K34" s="4"/>
      <c r="M34" s="455">
        <f t="shared" si="1"/>
        <v>0</v>
      </c>
    </row>
    <row r="35" spans="1:13" s="455" customFormat="1" ht="18" customHeight="1" x14ac:dyDescent="0.15">
      <c r="A35" s="446">
        <f t="shared" si="0"/>
        <v>0</v>
      </c>
      <c r="B35" s="462"/>
      <c r="C35" s="463">
        <v>27</v>
      </c>
      <c r="D35" s="4"/>
      <c r="E35" s="2"/>
      <c r="F35" s="4"/>
      <c r="G35" s="2"/>
      <c r="H35" s="16"/>
      <c r="I35" s="2"/>
      <c r="J35" s="17"/>
      <c r="K35" s="4"/>
      <c r="M35" s="455">
        <f t="shared" si="1"/>
        <v>0</v>
      </c>
    </row>
    <row r="36" spans="1:13" s="455" customFormat="1" ht="18" customHeight="1" x14ac:dyDescent="0.15">
      <c r="A36" s="446">
        <f t="shared" si="0"/>
        <v>0</v>
      </c>
      <c r="B36" s="462"/>
      <c r="C36" s="463">
        <v>28</v>
      </c>
      <c r="D36" s="4"/>
      <c r="E36" s="2"/>
      <c r="F36" s="4"/>
      <c r="G36" s="2"/>
      <c r="H36" s="16"/>
      <c r="I36" s="2"/>
      <c r="J36" s="17"/>
      <c r="K36" s="4"/>
      <c r="M36" s="455">
        <f t="shared" si="1"/>
        <v>0</v>
      </c>
    </row>
    <row r="37" spans="1:13" s="455" customFormat="1" ht="18" customHeight="1" x14ac:dyDescent="0.15">
      <c r="A37" s="446">
        <f t="shared" si="0"/>
        <v>0</v>
      </c>
      <c r="B37" s="462"/>
      <c r="C37" s="463">
        <v>29</v>
      </c>
      <c r="D37" s="4"/>
      <c r="E37" s="2"/>
      <c r="F37" s="4"/>
      <c r="G37" s="2"/>
      <c r="H37" s="16"/>
      <c r="I37" s="2"/>
      <c r="J37" s="17"/>
      <c r="K37" s="4"/>
      <c r="M37" s="455">
        <f t="shared" si="1"/>
        <v>0</v>
      </c>
    </row>
    <row r="38" spans="1:13" s="455" customFormat="1" ht="18" customHeight="1" x14ac:dyDescent="0.15">
      <c r="A38" s="446">
        <f t="shared" si="0"/>
        <v>0</v>
      </c>
      <c r="B38" s="462"/>
      <c r="C38" s="463">
        <v>30</v>
      </c>
      <c r="D38" s="4"/>
      <c r="E38" s="2"/>
      <c r="F38" s="4"/>
      <c r="G38" s="2"/>
      <c r="H38" s="16"/>
      <c r="I38" s="2"/>
      <c r="J38" s="17"/>
      <c r="K38" s="4"/>
      <c r="M38" s="455">
        <f t="shared" si="1"/>
        <v>0</v>
      </c>
    </row>
    <row r="39" spans="1:13" s="455" customFormat="1" ht="18" customHeight="1" x14ac:dyDescent="0.15">
      <c r="A39" s="446">
        <f t="shared" si="0"/>
        <v>0</v>
      </c>
      <c r="B39" s="462"/>
      <c r="C39" s="463">
        <v>31</v>
      </c>
      <c r="D39" s="4"/>
      <c r="E39" s="2"/>
      <c r="F39" s="4"/>
      <c r="G39" s="2"/>
      <c r="H39" s="16"/>
      <c r="I39" s="2"/>
      <c r="J39" s="17"/>
      <c r="K39" s="4"/>
      <c r="M39" s="455">
        <f t="shared" si="1"/>
        <v>0</v>
      </c>
    </row>
    <row r="40" spans="1:13" s="455" customFormat="1" ht="18" customHeight="1" x14ac:dyDescent="0.15">
      <c r="A40" s="446">
        <f t="shared" si="0"/>
        <v>0</v>
      </c>
      <c r="B40" s="462"/>
      <c r="C40" s="463">
        <v>32</v>
      </c>
      <c r="D40" s="4"/>
      <c r="E40" s="2"/>
      <c r="F40" s="4"/>
      <c r="G40" s="2"/>
      <c r="H40" s="16"/>
      <c r="I40" s="2"/>
      <c r="J40" s="17"/>
      <c r="K40" s="4"/>
      <c r="M40" s="455">
        <f t="shared" si="1"/>
        <v>0</v>
      </c>
    </row>
    <row r="41" spans="1:13" s="455" customFormat="1" ht="18" customHeight="1" x14ac:dyDescent="0.15">
      <c r="A41" s="446">
        <f t="shared" ref="A41:A58" si="2">IFERROR(IF(AND(OR($C41=1,AND($C41&gt;1,$M41&gt;0)), OR(TRIM($D41)="",TRIM($E41)="",TRIM($F41)="",TRIM($G41)="",TRIM($H41)="")),1001,0),3)</f>
        <v>0</v>
      </c>
      <c r="B41" s="462"/>
      <c r="C41" s="463">
        <v>33</v>
      </c>
      <c r="D41" s="4"/>
      <c r="E41" s="2"/>
      <c r="F41" s="4"/>
      <c r="G41" s="2"/>
      <c r="H41" s="16"/>
      <c r="I41" s="2"/>
      <c r="J41" s="17"/>
      <c r="K41" s="4"/>
      <c r="M41" s="455">
        <f t="shared" si="1"/>
        <v>0</v>
      </c>
    </row>
    <row r="42" spans="1:13" s="455" customFormat="1" ht="18" customHeight="1" x14ac:dyDescent="0.15">
      <c r="A42" s="446">
        <f t="shared" si="2"/>
        <v>0</v>
      </c>
      <c r="B42" s="462"/>
      <c r="C42" s="463">
        <v>34</v>
      </c>
      <c r="D42" s="4"/>
      <c r="E42" s="2"/>
      <c r="F42" s="4"/>
      <c r="G42" s="2"/>
      <c r="H42" s="16"/>
      <c r="I42" s="2"/>
      <c r="J42" s="17"/>
      <c r="K42" s="4"/>
      <c r="M42" s="455">
        <f t="shared" si="1"/>
        <v>0</v>
      </c>
    </row>
    <row r="43" spans="1:13" s="455" customFormat="1" ht="18" customHeight="1" x14ac:dyDescent="0.15">
      <c r="A43" s="446">
        <f t="shared" si="2"/>
        <v>0</v>
      </c>
      <c r="B43" s="462"/>
      <c r="C43" s="463">
        <v>35</v>
      </c>
      <c r="D43" s="4"/>
      <c r="E43" s="2"/>
      <c r="F43" s="4"/>
      <c r="G43" s="2"/>
      <c r="H43" s="16"/>
      <c r="I43" s="2"/>
      <c r="J43" s="17"/>
      <c r="K43" s="4"/>
      <c r="M43" s="455">
        <f t="shared" si="1"/>
        <v>0</v>
      </c>
    </row>
    <row r="44" spans="1:13" s="455" customFormat="1" ht="18" customHeight="1" x14ac:dyDescent="0.15">
      <c r="A44" s="446">
        <f t="shared" si="2"/>
        <v>0</v>
      </c>
      <c r="B44" s="462"/>
      <c r="C44" s="463">
        <v>36</v>
      </c>
      <c r="D44" s="4"/>
      <c r="E44" s="2"/>
      <c r="F44" s="4"/>
      <c r="G44" s="2"/>
      <c r="H44" s="16"/>
      <c r="I44" s="2"/>
      <c r="J44" s="17"/>
      <c r="K44" s="4"/>
      <c r="M44" s="455">
        <f t="shared" si="1"/>
        <v>0</v>
      </c>
    </row>
    <row r="45" spans="1:13" s="455" customFormat="1" ht="18" customHeight="1" x14ac:dyDescent="0.15">
      <c r="A45" s="446">
        <f t="shared" si="2"/>
        <v>0</v>
      </c>
      <c r="B45" s="462"/>
      <c r="C45" s="463">
        <v>37</v>
      </c>
      <c r="D45" s="4"/>
      <c r="E45" s="2"/>
      <c r="F45" s="4"/>
      <c r="G45" s="2"/>
      <c r="H45" s="16"/>
      <c r="I45" s="2"/>
      <c r="J45" s="17"/>
      <c r="K45" s="4"/>
      <c r="M45" s="455">
        <f t="shared" si="1"/>
        <v>0</v>
      </c>
    </row>
    <row r="46" spans="1:13" s="455" customFormat="1" ht="18" customHeight="1" x14ac:dyDescent="0.15">
      <c r="A46" s="446">
        <f t="shared" si="2"/>
        <v>0</v>
      </c>
      <c r="B46" s="462"/>
      <c r="C46" s="463">
        <v>38</v>
      </c>
      <c r="D46" s="4"/>
      <c r="E46" s="2"/>
      <c r="F46" s="4"/>
      <c r="G46" s="2"/>
      <c r="H46" s="16"/>
      <c r="I46" s="2"/>
      <c r="J46" s="17"/>
      <c r="K46" s="4"/>
      <c r="M46" s="455">
        <f t="shared" si="1"/>
        <v>0</v>
      </c>
    </row>
    <row r="47" spans="1:13" s="455" customFormat="1" ht="18" customHeight="1" x14ac:dyDescent="0.15">
      <c r="A47" s="446">
        <f t="shared" si="2"/>
        <v>0</v>
      </c>
      <c r="B47" s="462"/>
      <c r="C47" s="463">
        <v>39</v>
      </c>
      <c r="D47" s="4"/>
      <c r="E47" s="2"/>
      <c r="F47" s="4"/>
      <c r="G47" s="2"/>
      <c r="H47" s="16"/>
      <c r="I47" s="2"/>
      <c r="J47" s="17"/>
      <c r="K47" s="4"/>
      <c r="M47" s="455">
        <f t="shared" si="1"/>
        <v>0</v>
      </c>
    </row>
    <row r="48" spans="1:13" s="455" customFormat="1" ht="18" customHeight="1" x14ac:dyDescent="0.15">
      <c r="A48" s="446">
        <f t="shared" si="2"/>
        <v>0</v>
      </c>
      <c r="B48" s="462"/>
      <c r="C48" s="463">
        <v>40</v>
      </c>
      <c r="D48" s="4"/>
      <c r="E48" s="2"/>
      <c r="F48" s="4"/>
      <c r="G48" s="2"/>
      <c r="H48" s="16"/>
      <c r="I48" s="2"/>
      <c r="J48" s="17"/>
      <c r="K48" s="4"/>
      <c r="M48" s="455">
        <f t="shared" si="1"/>
        <v>0</v>
      </c>
    </row>
    <row r="49" spans="1:13" s="455" customFormat="1" ht="18" customHeight="1" x14ac:dyDescent="0.15">
      <c r="A49" s="446">
        <f t="shared" si="2"/>
        <v>0</v>
      </c>
      <c r="B49" s="462"/>
      <c r="C49" s="463">
        <v>41</v>
      </c>
      <c r="D49" s="4"/>
      <c r="E49" s="2"/>
      <c r="F49" s="4"/>
      <c r="G49" s="2"/>
      <c r="H49" s="16"/>
      <c r="I49" s="2"/>
      <c r="J49" s="17"/>
      <c r="K49" s="4"/>
      <c r="M49" s="455">
        <f t="shared" si="1"/>
        <v>0</v>
      </c>
    </row>
    <row r="50" spans="1:13" s="455" customFormat="1" ht="18" customHeight="1" x14ac:dyDescent="0.15">
      <c r="A50" s="446">
        <f t="shared" si="2"/>
        <v>0</v>
      </c>
      <c r="B50" s="462"/>
      <c r="C50" s="463">
        <v>42</v>
      </c>
      <c r="D50" s="4"/>
      <c r="E50" s="2"/>
      <c r="F50" s="4"/>
      <c r="G50" s="2"/>
      <c r="H50" s="16"/>
      <c r="I50" s="2"/>
      <c r="J50" s="17"/>
      <c r="K50" s="4"/>
      <c r="M50" s="455">
        <f t="shared" si="1"/>
        <v>0</v>
      </c>
    </row>
    <row r="51" spans="1:13" s="455" customFormat="1" ht="18" customHeight="1" x14ac:dyDescent="0.15">
      <c r="A51" s="446">
        <f t="shared" si="2"/>
        <v>0</v>
      </c>
      <c r="B51" s="462"/>
      <c r="C51" s="463">
        <v>43</v>
      </c>
      <c r="D51" s="4"/>
      <c r="E51" s="2"/>
      <c r="F51" s="4"/>
      <c r="G51" s="2"/>
      <c r="H51" s="16"/>
      <c r="I51" s="2"/>
      <c r="J51" s="17"/>
      <c r="K51" s="4"/>
      <c r="M51" s="455">
        <f t="shared" si="1"/>
        <v>0</v>
      </c>
    </row>
    <row r="52" spans="1:13" s="455" customFormat="1" ht="18" customHeight="1" x14ac:dyDescent="0.15">
      <c r="A52" s="446">
        <f t="shared" si="2"/>
        <v>0</v>
      </c>
      <c r="B52" s="462"/>
      <c r="C52" s="463">
        <v>44</v>
      </c>
      <c r="D52" s="4"/>
      <c r="E52" s="2"/>
      <c r="F52" s="4"/>
      <c r="G52" s="2"/>
      <c r="H52" s="16"/>
      <c r="I52" s="2"/>
      <c r="J52" s="17"/>
      <c r="K52" s="4"/>
      <c r="M52" s="455">
        <f t="shared" si="1"/>
        <v>0</v>
      </c>
    </row>
    <row r="53" spans="1:13" s="455" customFormat="1" ht="18" customHeight="1" x14ac:dyDescent="0.15">
      <c r="A53" s="446">
        <f t="shared" si="2"/>
        <v>0</v>
      </c>
      <c r="B53" s="462"/>
      <c r="C53" s="463">
        <v>45</v>
      </c>
      <c r="D53" s="4"/>
      <c r="E53" s="2"/>
      <c r="F53" s="4"/>
      <c r="G53" s="2"/>
      <c r="H53" s="16"/>
      <c r="I53" s="2"/>
      <c r="J53" s="17"/>
      <c r="K53" s="4"/>
      <c r="M53" s="455">
        <f t="shared" si="1"/>
        <v>0</v>
      </c>
    </row>
    <row r="54" spans="1:13" s="455" customFormat="1" ht="18" customHeight="1" x14ac:dyDescent="0.15">
      <c r="A54" s="446">
        <f t="shared" si="2"/>
        <v>0</v>
      </c>
      <c r="B54" s="462"/>
      <c r="C54" s="463">
        <v>46</v>
      </c>
      <c r="D54" s="4"/>
      <c r="E54" s="2"/>
      <c r="F54" s="4"/>
      <c r="G54" s="2"/>
      <c r="H54" s="16"/>
      <c r="I54" s="2"/>
      <c r="J54" s="17"/>
      <c r="K54" s="4"/>
      <c r="M54" s="455">
        <f t="shared" si="1"/>
        <v>0</v>
      </c>
    </row>
    <row r="55" spans="1:13" s="455" customFormat="1" ht="18" customHeight="1" x14ac:dyDescent="0.15">
      <c r="A55" s="446">
        <f t="shared" si="2"/>
        <v>0</v>
      </c>
      <c r="B55" s="462"/>
      <c r="C55" s="463">
        <v>47</v>
      </c>
      <c r="D55" s="4"/>
      <c r="E55" s="2"/>
      <c r="F55" s="4"/>
      <c r="G55" s="2"/>
      <c r="H55" s="16"/>
      <c r="I55" s="2"/>
      <c r="J55" s="17"/>
      <c r="K55" s="4"/>
      <c r="M55" s="455">
        <f t="shared" si="1"/>
        <v>0</v>
      </c>
    </row>
    <row r="56" spans="1:13" s="455" customFormat="1" ht="18" customHeight="1" x14ac:dyDescent="0.15">
      <c r="A56" s="446">
        <f t="shared" si="2"/>
        <v>0</v>
      </c>
      <c r="B56" s="462"/>
      <c r="C56" s="463">
        <v>48</v>
      </c>
      <c r="D56" s="4"/>
      <c r="E56" s="2"/>
      <c r="F56" s="4"/>
      <c r="G56" s="2"/>
      <c r="H56" s="16"/>
      <c r="I56" s="2"/>
      <c r="J56" s="17"/>
      <c r="K56" s="4"/>
      <c r="M56" s="455">
        <f t="shared" si="1"/>
        <v>0</v>
      </c>
    </row>
    <row r="57" spans="1:13" s="455" customFormat="1" ht="18" customHeight="1" x14ac:dyDescent="0.15">
      <c r="A57" s="446">
        <f t="shared" si="2"/>
        <v>0</v>
      </c>
      <c r="B57" s="462"/>
      <c r="C57" s="463">
        <v>49</v>
      </c>
      <c r="D57" s="4"/>
      <c r="E57" s="2"/>
      <c r="F57" s="4"/>
      <c r="G57" s="2"/>
      <c r="H57" s="16"/>
      <c r="I57" s="2"/>
      <c r="J57" s="17"/>
      <c r="K57" s="4"/>
      <c r="M57" s="455">
        <f t="shared" si="1"/>
        <v>0</v>
      </c>
    </row>
    <row r="58" spans="1:13" s="455" customFormat="1" ht="18" customHeight="1" x14ac:dyDescent="0.15">
      <c r="A58" s="446">
        <f t="shared" si="2"/>
        <v>0</v>
      </c>
      <c r="B58" s="462"/>
      <c r="C58" s="464">
        <v>50</v>
      </c>
      <c r="D58" s="5"/>
      <c r="E58" s="3"/>
      <c r="F58" s="5"/>
      <c r="G58" s="3"/>
      <c r="H58" s="18"/>
      <c r="I58" s="3"/>
      <c r="J58" s="19"/>
      <c r="K58" s="5"/>
      <c r="M58" s="455">
        <f t="shared" si="1"/>
        <v>0</v>
      </c>
    </row>
  </sheetData>
  <sheetProtection algorithmName="SHA-512" hashValue="MBa2Acvl9w0tZ5CxrLLWM/MmcebMt8viQJWV4SCgaggGqmQ6TuighiUyt2bedlHT6t3E4PaQuW4eHH5Iy29k+g==" saltValue="YKKXslr71lxpevHjet36CA==" spinCount="100000" sheet="1" objects="1" scenarios="1"/>
  <mergeCells count="2">
    <mergeCell ref="C3:K3"/>
    <mergeCell ref="C4:K4"/>
  </mergeCells>
  <phoneticPr fontId="5"/>
  <conditionalFormatting sqref="D9:D58">
    <cfRule type="expression" dxfId="4" priority="5" stopIfTrue="1">
      <formula>AND($A9&lt;&gt;0, TRIM($D9)="")</formula>
    </cfRule>
  </conditionalFormatting>
  <conditionalFormatting sqref="E9:E58">
    <cfRule type="expression" dxfId="3" priority="4" stopIfTrue="1">
      <formula>AND($A9&lt;&gt;0, TRIM($E9)="")</formula>
    </cfRule>
  </conditionalFormatting>
  <conditionalFormatting sqref="F9:F58">
    <cfRule type="expression" dxfId="2" priority="3" stopIfTrue="1">
      <formula>AND($A9&lt;&gt;0, TRIM($F9)="")</formula>
    </cfRule>
  </conditionalFormatting>
  <conditionalFormatting sqref="G9:G58">
    <cfRule type="expression" dxfId="1" priority="2" stopIfTrue="1">
      <formula>AND($A9&lt;&gt;0, TRIM($G9)="")</formula>
    </cfRule>
  </conditionalFormatting>
  <conditionalFormatting sqref="H9:H58">
    <cfRule type="expression" dxfId="0" priority="1" stopIfTrue="1">
      <formula>AND($A9&lt;&gt;0, TRIM($H9)="")</formula>
    </cfRule>
  </conditionalFormatting>
  <dataValidations count="8">
    <dataValidation errorStyle="warning" imeMode="hiragana" allowBlank="1" showInputMessage="1" showErrorMessage="1" sqref="D9:D58" xr:uid="{B29CFF9A-6F6F-44CB-9F87-425DA297E119}"/>
    <dataValidation errorStyle="warning" imeMode="hiragana" allowBlank="1" showInputMessage="1" showErrorMessage="1" sqref="E9:E58" xr:uid="{9A1946D2-212E-4913-BC01-89BB2FAAFA76}"/>
    <dataValidation errorStyle="warning" imeMode="fullKatakana" allowBlank="1" showInputMessage="1" showErrorMessage="1" sqref="F9:F58" xr:uid="{60598B4B-28B2-4A43-AABB-2D0C471D925E}"/>
    <dataValidation type="list" imeMode="halfAlpha" allowBlank="1" showInputMessage="1" showErrorMessage="1" error="リストから選択してください" sqref="G9:G58" xr:uid="{5CDA335D-3733-40F0-BDC0-20ACFFA41F47}">
      <formula1>"男,女,－,　"</formula1>
    </dataValidation>
    <dataValidation type="date" imeMode="halfAlpha" allowBlank="1" showInputMessage="1" showErrorMessage="1" error="有効な日付を入力してください" sqref="H9:H58" xr:uid="{B3C110AB-066B-4FA4-8F8E-182048BCA6B3}">
      <formula1>92</formula1>
      <formula2>73415</formula2>
    </dataValidation>
    <dataValidation type="list" imeMode="halfAlpha" allowBlank="1" showInputMessage="1" showErrorMessage="1" error="リストから選択してください" sqref="I9:I58" xr:uid="{B877CDFC-88C2-4964-8081-2152D165AFE7}">
      <formula1>"常勤,非常勤,　"</formula1>
    </dataValidation>
    <dataValidation errorStyle="warning" imeMode="hiragana" allowBlank="1" showInputMessage="1" showErrorMessage="1" sqref="J9:J58" xr:uid="{2ED6D125-6DD0-4376-A9E6-9C742D39483E}"/>
    <dataValidation errorStyle="warning" imeMode="hiragana" allowBlank="1" showInputMessage="1" showErrorMessage="1" sqref="K9:K58" xr:uid="{0830D82F-D410-4F43-A141-DADAED35E571}"/>
  </dataValidations>
  <pageMargins left="0.43307086614173229" right="0.35433070866141736" top="0.51181102362204722" bottom="0.31496062992125984" header="0.31496062992125984" footer="0.31496062992125984"/>
  <pageSetup paperSize="9" scale="76" fitToHeight="0" orientation="landscape" r:id="rId1"/>
  <headerFooter>
    <oddHeader>&amp;R&amp;8&amp;P/&amp;N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F7226-1489-483E-9C32-0DF172C28923}">
  <sheetPr codeName="Sheet1"/>
  <dimension ref="A3:A105"/>
  <sheetViews>
    <sheetView zoomScaleNormal="100" workbookViewId="0"/>
  </sheetViews>
  <sheetFormatPr defaultRowHeight="13.5" x14ac:dyDescent="0.15"/>
  <cols>
    <col min="1" max="1" width="129.5" style="154" customWidth="1"/>
    <col min="2" max="16384" width="9" style="154"/>
  </cols>
  <sheetData>
    <row r="3" spans="1:1" x14ac:dyDescent="0.15">
      <c r="A3" s="154"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4" spans="1:1" x14ac:dyDescent="0.15">
      <c r="A4" s="154" t="str">
        <f>"@神奈川県@和歌山県@鹿児島県@"</f>
        <v>@神奈川県@和歌山県@鹿児島県@</v>
      </c>
    </row>
    <row r="6" spans="1:1" x14ac:dyDescent="0.15">
      <c r="A6" s="154" t="s">
        <v>260</v>
      </c>
    </row>
    <row r="7" spans="1:1" x14ac:dyDescent="0.15">
      <c r="A7" s="154" t="s">
        <v>261</v>
      </c>
    </row>
    <row r="9" spans="1:1" ht="54" x14ac:dyDescent="0.15">
      <c r="A9" s="465" t="s">
        <v>106</v>
      </c>
    </row>
    <row r="10" spans="1:1" ht="67.5" x14ac:dyDescent="0.15">
      <c r="A10" s="465" t="s">
        <v>103</v>
      </c>
    </row>
    <row r="11" spans="1:1" ht="27" x14ac:dyDescent="0.15">
      <c r="A11" s="466" t="s">
        <v>104</v>
      </c>
    </row>
    <row r="13" spans="1:1" x14ac:dyDescent="0.15">
      <c r="A13" s="154" t="s">
        <v>266</v>
      </c>
    </row>
    <row r="14" spans="1:1" x14ac:dyDescent="0.15">
      <c r="A14" s="154" t="s">
        <v>267</v>
      </c>
    </row>
    <row r="15" spans="1:1" x14ac:dyDescent="0.15">
      <c r="A15" s="154" t="s">
        <v>268</v>
      </c>
    </row>
    <row r="16" spans="1:1" x14ac:dyDescent="0.15">
      <c r="A16" s="154" t="s">
        <v>269</v>
      </c>
    </row>
    <row r="17" spans="1:1" x14ac:dyDescent="0.15">
      <c r="A17" s="154" t="s">
        <v>270</v>
      </c>
    </row>
    <row r="18" spans="1:1" x14ac:dyDescent="0.15">
      <c r="A18" s="154" t="s">
        <v>271</v>
      </c>
    </row>
    <row r="19" spans="1:1" x14ac:dyDescent="0.15">
      <c r="A19" s="154" t="s">
        <v>272</v>
      </c>
    </row>
    <row r="20" spans="1:1" x14ac:dyDescent="0.15">
      <c r="A20" s="154" t="s">
        <v>273</v>
      </c>
    </row>
    <row r="21" spans="1:1" x14ac:dyDescent="0.15">
      <c r="A21" s="154" t="s">
        <v>274</v>
      </c>
    </row>
    <row r="22" spans="1:1" x14ac:dyDescent="0.15">
      <c r="A22" s="154" t="s">
        <v>275</v>
      </c>
    </row>
    <row r="23" spans="1:1" x14ac:dyDescent="0.15">
      <c r="A23" s="154" t="s">
        <v>276</v>
      </c>
    </row>
    <row r="24" spans="1:1" x14ac:dyDescent="0.15">
      <c r="A24" s="154" t="s">
        <v>277</v>
      </c>
    </row>
    <row r="25" spans="1:1" x14ac:dyDescent="0.15">
      <c r="A25" s="154" t="s">
        <v>278</v>
      </c>
    </row>
    <row r="26" spans="1:1" x14ac:dyDescent="0.15">
      <c r="A26" s="154" t="s">
        <v>279</v>
      </c>
    </row>
    <row r="27" spans="1:1" x14ac:dyDescent="0.15">
      <c r="A27" s="154" t="s">
        <v>280</v>
      </c>
    </row>
    <row r="28" spans="1:1" x14ac:dyDescent="0.15">
      <c r="A28" s="154" t="s">
        <v>281</v>
      </c>
    </row>
    <row r="29" spans="1:1" x14ac:dyDescent="0.15">
      <c r="A29" s="154" t="s">
        <v>282</v>
      </c>
    </row>
    <row r="30" spans="1:1" x14ac:dyDescent="0.15">
      <c r="A30" s="154" t="s">
        <v>283</v>
      </c>
    </row>
    <row r="31" spans="1:1" x14ac:dyDescent="0.15">
      <c r="A31" s="154" t="s">
        <v>284</v>
      </c>
    </row>
    <row r="32" spans="1:1" x14ac:dyDescent="0.15">
      <c r="A32" s="154" t="s">
        <v>285</v>
      </c>
    </row>
    <row r="33" spans="1:1" x14ac:dyDescent="0.15">
      <c r="A33" s="154" t="s">
        <v>286</v>
      </c>
    </row>
    <row r="34" spans="1:1" x14ac:dyDescent="0.15">
      <c r="A34" s="154" t="s">
        <v>287</v>
      </c>
    </row>
    <row r="35" spans="1:1" x14ac:dyDescent="0.15">
      <c r="A35" s="154" t="s">
        <v>288</v>
      </c>
    </row>
    <row r="36" spans="1:1" x14ac:dyDescent="0.15">
      <c r="A36" s="154" t="s">
        <v>289</v>
      </c>
    </row>
    <row r="37" spans="1:1" x14ac:dyDescent="0.15">
      <c r="A37" s="154" t="s">
        <v>290</v>
      </c>
    </row>
    <row r="38" spans="1:1" x14ac:dyDescent="0.15">
      <c r="A38" s="154" t="s">
        <v>291</v>
      </c>
    </row>
    <row r="39" spans="1:1" x14ac:dyDescent="0.15">
      <c r="A39" s="154" t="s">
        <v>292</v>
      </c>
    </row>
    <row r="40" spans="1:1" x14ac:dyDescent="0.15">
      <c r="A40" s="154" t="s">
        <v>293</v>
      </c>
    </row>
    <row r="41" spans="1:1" x14ac:dyDescent="0.15">
      <c r="A41" s="154" t="s">
        <v>294</v>
      </c>
    </row>
    <row r="42" spans="1:1" x14ac:dyDescent="0.15">
      <c r="A42" s="154" t="s">
        <v>295</v>
      </c>
    </row>
    <row r="43" spans="1:1" x14ac:dyDescent="0.15">
      <c r="A43" s="154" t="s">
        <v>296</v>
      </c>
    </row>
    <row r="44" spans="1:1" x14ac:dyDescent="0.15">
      <c r="A44" s="154" t="s">
        <v>297</v>
      </c>
    </row>
    <row r="45" spans="1:1" x14ac:dyDescent="0.15">
      <c r="A45" s="154" t="s">
        <v>298</v>
      </c>
    </row>
    <row r="46" spans="1:1" x14ac:dyDescent="0.15">
      <c r="A46" s="154" t="s">
        <v>299</v>
      </c>
    </row>
    <row r="47" spans="1:1" x14ac:dyDescent="0.15">
      <c r="A47" s="154" t="s">
        <v>300</v>
      </c>
    </row>
    <row r="48" spans="1:1" x14ac:dyDescent="0.15">
      <c r="A48" s="154" t="s">
        <v>301</v>
      </c>
    </row>
    <row r="49" spans="1:1" x14ac:dyDescent="0.15">
      <c r="A49" s="154" t="s">
        <v>302</v>
      </c>
    </row>
    <row r="50" spans="1:1" x14ac:dyDescent="0.15">
      <c r="A50" s="154" t="s">
        <v>303</v>
      </c>
    </row>
    <row r="51" spans="1:1" x14ac:dyDescent="0.15">
      <c r="A51" s="154" t="s">
        <v>304</v>
      </c>
    </row>
    <row r="52" spans="1:1" x14ac:dyDescent="0.15">
      <c r="A52" s="154" t="s">
        <v>305</v>
      </c>
    </row>
    <row r="53" spans="1:1" x14ac:dyDescent="0.15">
      <c r="A53" s="154" t="s">
        <v>306</v>
      </c>
    </row>
    <row r="54" spans="1:1" x14ac:dyDescent="0.15">
      <c r="A54" s="154" t="s">
        <v>307</v>
      </c>
    </row>
    <row r="55" spans="1:1" x14ac:dyDescent="0.15">
      <c r="A55" s="154" t="s">
        <v>308</v>
      </c>
    </row>
    <row r="56" spans="1:1" x14ac:dyDescent="0.15">
      <c r="A56" s="154" t="s">
        <v>309</v>
      </c>
    </row>
    <row r="57" spans="1:1" x14ac:dyDescent="0.15">
      <c r="A57" s="154" t="s">
        <v>310</v>
      </c>
    </row>
    <row r="58" spans="1:1" x14ac:dyDescent="0.15">
      <c r="A58" s="154" t="s">
        <v>311</v>
      </c>
    </row>
    <row r="59" spans="1:1" x14ac:dyDescent="0.15">
      <c r="A59" s="154" t="s">
        <v>312</v>
      </c>
    </row>
    <row r="60" spans="1:1" x14ac:dyDescent="0.15">
      <c r="A60" s="154" t="s">
        <v>313</v>
      </c>
    </row>
    <row r="61" spans="1:1" x14ac:dyDescent="0.15">
      <c r="A61" s="154" t="s">
        <v>314</v>
      </c>
    </row>
    <row r="62" spans="1:1" x14ac:dyDescent="0.15">
      <c r="A62" s="154" t="s">
        <v>315</v>
      </c>
    </row>
    <row r="63" spans="1:1" x14ac:dyDescent="0.15">
      <c r="A63" s="154" t="s">
        <v>316</v>
      </c>
    </row>
    <row r="64" spans="1:1" x14ac:dyDescent="0.15">
      <c r="A64" s="154" t="s">
        <v>317</v>
      </c>
    </row>
    <row r="65" spans="1:1" x14ac:dyDescent="0.15">
      <c r="A65" s="154" t="s">
        <v>318</v>
      </c>
    </row>
    <row r="66" spans="1:1" x14ac:dyDescent="0.15">
      <c r="A66" s="154" t="s">
        <v>319</v>
      </c>
    </row>
    <row r="67" spans="1:1" x14ac:dyDescent="0.15">
      <c r="A67" s="154" t="s">
        <v>320</v>
      </c>
    </row>
    <row r="68" spans="1:1" x14ac:dyDescent="0.15">
      <c r="A68" s="154" t="s">
        <v>321</v>
      </c>
    </row>
    <row r="69" spans="1:1" x14ac:dyDescent="0.15">
      <c r="A69" s="154" t="s">
        <v>322</v>
      </c>
    </row>
    <row r="70" spans="1:1" x14ac:dyDescent="0.15">
      <c r="A70" s="154" t="s">
        <v>323</v>
      </c>
    </row>
    <row r="71" spans="1:1" x14ac:dyDescent="0.15">
      <c r="A71" s="154" t="s">
        <v>324</v>
      </c>
    </row>
    <row r="72" spans="1:1" x14ac:dyDescent="0.15">
      <c r="A72" s="154" t="s">
        <v>325</v>
      </c>
    </row>
    <row r="73" spans="1:1" x14ac:dyDescent="0.15">
      <c r="A73" s="154" t="s">
        <v>326</v>
      </c>
    </row>
    <row r="74" spans="1:1" x14ac:dyDescent="0.15">
      <c r="A74" s="154" t="s">
        <v>327</v>
      </c>
    </row>
    <row r="75" spans="1:1" x14ac:dyDescent="0.15">
      <c r="A75" s="154" t="s">
        <v>328</v>
      </c>
    </row>
    <row r="76" spans="1:1" x14ac:dyDescent="0.15">
      <c r="A76" s="154" t="s">
        <v>329</v>
      </c>
    </row>
    <row r="77" spans="1:1" x14ac:dyDescent="0.15">
      <c r="A77" s="154" t="s">
        <v>330</v>
      </c>
    </row>
    <row r="78" spans="1:1" x14ac:dyDescent="0.15">
      <c r="A78" s="154" t="s">
        <v>331</v>
      </c>
    </row>
    <row r="79" spans="1:1" x14ac:dyDescent="0.15">
      <c r="A79" s="154" t="s">
        <v>332</v>
      </c>
    </row>
    <row r="80" spans="1:1" x14ac:dyDescent="0.15">
      <c r="A80" s="154" t="s">
        <v>333</v>
      </c>
    </row>
    <row r="81" spans="1:1" x14ac:dyDescent="0.15">
      <c r="A81" s="154" t="s">
        <v>334</v>
      </c>
    </row>
    <row r="82" spans="1:1" x14ac:dyDescent="0.15">
      <c r="A82" s="154" t="s">
        <v>335</v>
      </c>
    </row>
    <row r="83" spans="1:1" x14ac:dyDescent="0.15">
      <c r="A83" s="154" t="s">
        <v>336</v>
      </c>
    </row>
    <row r="84" spans="1:1" x14ac:dyDescent="0.15">
      <c r="A84" s="154" t="s">
        <v>337</v>
      </c>
    </row>
    <row r="85" spans="1:1" x14ac:dyDescent="0.15">
      <c r="A85" s="154" t="s">
        <v>338</v>
      </c>
    </row>
    <row r="86" spans="1:1" x14ac:dyDescent="0.15">
      <c r="A86" s="154" t="s">
        <v>339</v>
      </c>
    </row>
    <row r="87" spans="1:1" x14ac:dyDescent="0.15">
      <c r="A87" s="154" t="s">
        <v>340</v>
      </c>
    </row>
    <row r="88" spans="1:1" x14ac:dyDescent="0.15">
      <c r="A88" s="154" t="s">
        <v>341</v>
      </c>
    </row>
    <row r="89" spans="1:1" x14ac:dyDescent="0.15">
      <c r="A89" s="154" t="s">
        <v>342</v>
      </c>
    </row>
    <row r="90" spans="1:1" x14ac:dyDescent="0.15">
      <c r="A90" s="154" t="s">
        <v>343</v>
      </c>
    </row>
    <row r="91" spans="1:1" x14ac:dyDescent="0.15">
      <c r="A91" s="154" t="s">
        <v>344</v>
      </c>
    </row>
    <row r="92" spans="1:1" x14ac:dyDescent="0.15">
      <c r="A92" s="154" t="s">
        <v>345</v>
      </c>
    </row>
    <row r="93" spans="1:1" x14ac:dyDescent="0.15">
      <c r="A93" s="154" t="s">
        <v>346</v>
      </c>
    </row>
    <row r="94" spans="1:1" x14ac:dyDescent="0.15">
      <c r="A94" s="154" t="s">
        <v>347</v>
      </c>
    </row>
    <row r="95" spans="1:1" x14ac:dyDescent="0.15">
      <c r="A95" s="154" t="s">
        <v>348</v>
      </c>
    </row>
    <row r="96" spans="1:1" x14ac:dyDescent="0.15">
      <c r="A96" s="154" t="s">
        <v>349</v>
      </c>
    </row>
    <row r="97" spans="1:1" x14ac:dyDescent="0.15">
      <c r="A97" s="154" t="s">
        <v>350</v>
      </c>
    </row>
    <row r="98" spans="1:1" x14ac:dyDescent="0.15">
      <c r="A98" s="154" t="s">
        <v>351</v>
      </c>
    </row>
    <row r="99" spans="1:1" x14ac:dyDescent="0.15">
      <c r="A99" s="154" t="s">
        <v>352</v>
      </c>
    </row>
    <row r="100" spans="1:1" x14ac:dyDescent="0.15">
      <c r="A100" s="154" t="s">
        <v>353</v>
      </c>
    </row>
    <row r="101" spans="1:1" x14ac:dyDescent="0.15">
      <c r="A101" s="154" t="s">
        <v>354</v>
      </c>
    </row>
    <row r="102" spans="1:1" x14ac:dyDescent="0.15">
      <c r="A102" s="154" t="s">
        <v>355</v>
      </c>
    </row>
    <row r="103" spans="1:1" x14ac:dyDescent="0.15">
      <c r="A103" s="154" t="s">
        <v>356</v>
      </c>
    </row>
    <row r="104" spans="1:1" x14ac:dyDescent="0.15">
      <c r="A104" s="154" t="s">
        <v>357</v>
      </c>
    </row>
    <row r="105" spans="1:1" x14ac:dyDescent="0.15">
      <c r="A105" s="154" t="s">
        <v>358</v>
      </c>
    </row>
  </sheetData>
  <sheetProtection algorithmName="SHA-512" hashValue="VWZzQ8FoG5OqMQkAjcF5bGiTgzRxMvT2REsqI/5m+Su837YVP4Nn82BFCJtd+MoAU/42wgck2gDSmxQd6NVOSQ==" saltValue="grIwJHWKRADD9u3aDMXOQQ=="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入力シート</vt:lpstr>
      <vt:lpstr>役員情報入力シート</vt:lpstr>
      <vt:lpstr>settings</vt:lpstr>
      <vt:lpstr>入力シート!Print_Titles</vt:lpstr>
      <vt:lpstr>役員情報入力シート!Print_Titles</vt:lpstr>
      <vt:lpstr>希望</vt:lpstr>
      <vt:lpstr>都道府県3</vt:lpstr>
      <vt:lpstr>都道府県4</vt:lpstr>
      <vt:lpstr>日付例</vt:lpstr>
      <vt:lpstr>日付例_s</vt:lpstr>
      <vt:lpstr>物品品目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2023-11-07T01:49:45Z</cp:lastPrinted>
  <dcterms:created xsi:type="dcterms:W3CDTF">2018-07-20T07:50:20Z</dcterms:created>
  <dcterms:modified xsi:type="dcterms:W3CDTF">2025-08-28T06:58:05Z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f42c9fa0-e25b-41d8-9084-69fa7e634527</vt:lpwstr>
  </property>
</Properties>
</file>