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0320" windowHeight="810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<sst xmlns="http://schemas.openxmlformats.org/spreadsheetml/2006/main" count="232" uniqueCount="120">
  <si>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</si>
  <si>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</si>
  <si>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</si>
  <si>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</si>
  <si>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</si>
  <si>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</si>
  <si>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</si>
  <si>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</si>
  <si>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</si>
  <si>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</si>
  <si>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</si>
  <si>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</si>
  <si>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</si>
  <si>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</si>
  <si>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</si>
  <si>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</si>
  <si>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</si>
  <si>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</si>
  <si>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</si>
  <si>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</si>
  <si>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</si>
  <si>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</si>
  <si>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</si>
  <si>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</si>
  <si>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</si>
  <si>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</si>
  <si>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</si>
  <si>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</si>
  <si>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</si>
  <si>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</si>
  <si>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</si>
  <si>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</si>
  <si>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</si>
  <si>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</si>
  <si>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</si>
  <si>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</si>
  <si>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</si>
  <si>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</si>
  <si>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</si>
  <si>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</si>
  <si>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</si>
  <si>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</si>
  <si>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</si>
  <si>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</si>
  <si>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</si>
  <si>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</si>
  <si>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</si>
  <si>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</si>
  <si>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</si>
  <si>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</si>
  <si>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</si>
  <si>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</si>
  <si>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</si>
  <si>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</si>
  <si>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</si>
  <si>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</si>
  <si>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</si>
  <si>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</si>
  <si>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</si>
  <si>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</si>
  <si>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</si>
  <si>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</si>
  <si>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</si>
  <si>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</si>
  <si>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</si>
  <si>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</si>
  <si>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</si>
  <si>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</si>
  <si>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</si>
  <si>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</si>
  <si>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</si>
  <si>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</si>
  <si>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</si>
  <si>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</si>
  <si>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</si>
  <si>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</si>
  <si>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</si>
  <si>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</si>
  <si>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</si>
  <si>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</si>
  <si>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</si>
  <si>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</si>
  <si>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</si>
  <si>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</si>
  <si>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</si>
  <si>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</si>
  <si>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</si>
  <si>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</si>
  <si>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</si>
  <si>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</si>
  <si>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</si>
  <si>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</si>
  <si>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</si>
  <si>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</si>
  <si>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</si>
  <si>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</si>
  <si>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</si>
  <si>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</si>
  <si>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</si>
  <si>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</si>
  <si>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</si>
  <si>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</si>
  <si>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</si>
  <si>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</si>
  <si>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</si>
  <si>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広川町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</si>
  <si>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</si>
  <si>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</si>
  <si>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</si>
  <si>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</si>
  <si>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</si>
  <si>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</si>
  <si>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</si>
  <si>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</si>
  <si>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</si>
  <si>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</si>
  <si>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現在は比較的安定している財政状況と考えますが、将来の人口減に備えた財政計画・維持管理・更新計画を立案する必要があります。</t>
    <phoneticPr fontId="4"/>
  </si>
  <si>
    <t xml:space="preserve">  創設事業(平成４年度～平成１１年度の８ヵ年、及び平成２２年度の一部区域拡大）で施設の整備を完了し、更新の時期はしばらく先になると考えています。
　ただし、地域整備公団による昭和５８年布設の工業団地内老朽管の更新を平成２６年度～３０年度で実施、計画しています。
　今後、老朽化の現状を調査、更新計画を検討し、事業の平準化を行っていく必要があります。</t>
    <phoneticPr fontId="4"/>
  </si>
  <si>
    <t>非設置</t>
    <rPh sb="0" eb="1">
      <t>ヒ</t>
    </rPh>
    <rPh sb="1" eb="3">
      <t>セッチ</t>
    </rPh>
    <phoneticPr fontId="4"/>
  </si>
  <si>
    <t xml:space="preserve"> 近年の各指標で示されている値について、経常的な経営の健全性は保たれていると認識しています。
①の経常収支比率が向上していますが、県南広域水道企業団から供給される基本水量の増が必要になったため、29年度以降受水費が増加することで低下します。⑤、⑥などの指標も向上しておりますが、前述の理由により、⑥給水原価が上昇⑤料金回収率については低下すると予測されます。
　住宅、事業所の新築、地下水利用世帯の加入増などにより、給水量は増加傾向にあり、料金収入も増加していますが、供給水量、圧力の確保等、利用促進のための施策を講じていかなければなりません。</t>
    <rPh sb="99" eb="101">
      <t>ネンド</t>
    </rPh>
    <rPh sb="101" eb="103">
      <t>イコウ</t>
    </rPh>
    <rPh sb="114" eb="116">
      <t>テイカ</t>
    </rPh>
    <rPh sb="154" eb="156">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</si>
</sst>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0.64</c:v>
                </c:pt>
                <c:pt idx="3" formatCode="#,##0.00;&quot;△&quot;#,##0.00;&quot;-&quot;">
                  <c:v>0.23</c:v>
                </c:pt>
                <c:pt idx="4" formatCode="#,##0.00;&quot;△&quot;#,##0.00;&quot;-&quot;">
                  <c:v>0.28000000000000003</c:v>
                </c:pt>
              </c:numCache>
            </c:numRef>
          </c:val>
        </c:ser>
        <c:dLbls>
          <c:showLegendKey val="0"/>
          <c:showVal val="0"/>
          <c:showCatName val="0"/>
          <c:showSerName val="0"/>
          <c:showPercent val="0"/>
          <c:showBubbleSize val="0"/>
        </c:dLbls>
        <c:gapWidth val="150"/>
        <c:axId val="89350912"/>
        <c:axId val="893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89350912"/>
        <c:axId val="89352832"/>
      </c:lineChart>
      <c:dateAx>
        <c:axId val="89350912"/>
        <c:scaling>
          <c:orientation val="minMax"/>
        </c:scaling>
        <c:delete val="1"/>
        <c:axPos val="b"/>
        <c:numFmt formatCode="ge" sourceLinked="1"/>
        <c:majorTickMark val="none"/>
        <c:minorTickMark val="none"/>
        <c:tickLblPos val="none"/>
        <c:crossAx val="89352832"/>
        <c:crosses val="autoZero"/>
        <c:auto val="1"/>
        <c:lblOffset val="100"/>
        <c:baseTimeUnit val="years"/>
      </c:dateAx>
      <c:valAx>
        <c:axId val="893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62.44</c:v>
                </c:pt>
                <c:pt idx="1">
                  <c:v>63.38</c:v>
                </c:pt>
                <c:pt idx="2">
                  <c:v>65.569999999999993</c:v>
                </c:pt>
                <c:pt idx="3">
                  <c:v>68.849999999999994</c:v>
                </c:pt>
                <c:pt idx="4">
                  <c:v>70.819999999999993</c:v>
                </c:pt>
              </c:numCache>
            </c:numRef>
          </c:val>
        </c:ser>
        <c:dLbls>
          <c:showLegendKey val="0"/>
          <c:showVal val="0"/>
          <c:showCatName val="0"/>
          <c:showSerName val="0"/>
          <c:showPercent val="0"/>
          <c:showBubbleSize val="0"/>
        </c:dLbls>
        <c:gapWidth val="150"/>
        <c:axId val="106861696"/>
        <c:axId val="1068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06861696"/>
        <c:axId val="106863616"/>
      </c:lineChart>
      <c:dateAx>
        <c:axId val="106861696"/>
        <c:scaling>
          <c:orientation val="minMax"/>
        </c:scaling>
        <c:delete val="1"/>
        <c:axPos val="b"/>
        <c:numFmt formatCode="ge" sourceLinked="1"/>
        <c:majorTickMark val="none"/>
        <c:minorTickMark val="none"/>
        <c:tickLblPos val="none"/>
        <c:crossAx val="106863616"/>
        <c:crosses val="autoZero"/>
        <c:auto val="1"/>
        <c:lblOffset val="100"/>
        <c:baseTimeUnit val="years"/>
      </c:dateAx>
      <c:valAx>
        <c:axId val="1068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96.64</c:v>
                </c:pt>
                <c:pt idx="1">
                  <c:v>95.65</c:v>
                </c:pt>
                <c:pt idx="2">
                  <c:v>95.76</c:v>
                </c:pt>
                <c:pt idx="3">
                  <c:v>96.65</c:v>
                </c:pt>
                <c:pt idx="4">
                  <c:v>96.36</c:v>
                </c:pt>
              </c:numCache>
            </c:numRef>
          </c:val>
        </c:ser>
        <c:dLbls>
          <c:showLegendKey val="0"/>
          <c:showVal val="0"/>
          <c:showCatName val="0"/>
          <c:showSerName val="0"/>
          <c:showPercent val="0"/>
          <c:showBubbleSize val="0"/>
        </c:dLbls>
        <c:gapWidth val="150"/>
        <c:axId val="106918656"/>
        <c:axId val="1069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06918656"/>
        <c:axId val="106920576"/>
      </c:lineChart>
      <c:dateAx>
        <c:axId val="106918656"/>
        <c:scaling>
          <c:orientation val="minMax"/>
        </c:scaling>
        <c:delete val="1"/>
        <c:axPos val="b"/>
        <c:numFmt formatCode="ge" sourceLinked="1"/>
        <c:majorTickMark val="none"/>
        <c:minorTickMark val="none"/>
        <c:tickLblPos val="none"/>
        <c:crossAx val="106920576"/>
        <c:crosses val="autoZero"/>
        <c:auto val="1"/>
        <c:lblOffset val="100"/>
        <c:baseTimeUnit val="years"/>
      </c:dateAx>
      <c:valAx>
        <c:axId val="1069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106.88</c:v>
                </c:pt>
                <c:pt idx="1">
                  <c:v>106.03</c:v>
                </c:pt>
                <c:pt idx="2">
                  <c:v>113.08</c:v>
                </c:pt>
                <c:pt idx="3">
                  <c:v>123.01</c:v>
                </c:pt>
                <c:pt idx="4">
                  <c:v>124.59</c:v>
                </c:pt>
              </c:numCache>
            </c:numRef>
          </c:val>
        </c:ser>
        <c:dLbls>
          <c:showLegendKey val="0"/>
          <c:showVal val="0"/>
          <c:showCatName val="0"/>
          <c:showSerName val="0"/>
          <c:showPercent val="0"/>
          <c:showBubbleSize val="0"/>
        </c:dLbls>
        <c:gapWidth val="150"/>
        <c:axId val="90710400"/>
        <c:axId val="907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90710400"/>
        <c:axId val="90712320"/>
      </c:lineChart>
      <c:dateAx>
        <c:axId val="90710400"/>
        <c:scaling>
          <c:orientation val="minMax"/>
        </c:scaling>
        <c:delete val="1"/>
        <c:axPos val="b"/>
        <c:numFmt formatCode="ge" sourceLinked="1"/>
        <c:majorTickMark val="none"/>
        <c:minorTickMark val="none"/>
        <c:tickLblPos val="none"/>
        <c:crossAx val="90712320"/>
        <c:crosses val="autoZero"/>
        <c:auto val="1"/>
        <c:lblOffset val="100"/>
        <c:baseTimeUnit val="years"/>
      </c:dateAx>
      <c:valAx>
        <c:axId val="90712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7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46.67</c:v>
                </c:pt>
                <c:pt idx="1">
                  <c:v>48.71</c:v>
                </c:pt>
                <c:pt idx="2">
                  <c:v>50.65</c:v>
                </c:pt>
                <c:pt idx="3">
                  <c:v>52.61</c:v>
                </c:pt>
                <c:pt idx="4">
                  <c:v>54.45</c:v>
                </c:pt>
              </c:numCache>
            </c:numRef>
          </c:val>
        </c:ser>
        <c:dLbls>
          <c:showLegendKey val="0"/>
          <c:showVal val="0"/>
          <c:showCatName val="0"/>
          <c:showSerName val="0"/>
          <c:showPercent val="0"/>
          <c:showBubbleSize val="0"/>
        </c:dLbls>
        <c:gapWidth val="150"/>
        <c:axId val="90742784"/>
        <c:axId val="907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90742784"/>
        <c:axId val="90744704"/>
      </c:lineChart>
      <c:dateAx>
        <c:axId val="90742784"/>
        <c:scaling>
          <c:orientation val="minMax"/>
        </c:scaling>
        <c:delete val="1"/>
        <c:axPos val="b"/>
        <c:numFmt formatCode="ge" sourceLinked="1"/>
        <c:majorTickMark val="none"/>
        <c:minorTickMark val="none"/>
        <c:tickLblPos val="none"/>
        <c:crossAx val="90744704"/>
        <c:crosses val="autoZero"/>
        <c:auto val="1"/>
        <c:lblOffset val="100"/>
        <c:baseTimeUnit val="years"/>
      </c:dateAx>
      <c:valAx>
        <c:axId val="907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843968"/>
        <c:axId val="918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91843968"/>
        <c:axId val="91846144"/>
      </c:lineChart>
      <c:dateAx>
        <c:axId val="91843968"/>
        <c:scaling>
          <c:orientation val="minMax"/>
        </c:scaling>
        <c:delete val="1"/>
        <c:axPos val="b"/>
        <c:numFmt formatCode="ge" sourceLinked="1"/>
        <c:majorTickMark val="none"/>
        <c:minorTickMark val="none"/>
        <c:tickLblPos val="none"/>
        <c:crossAx val="91846144"/>
        <c:crosses val="autoZero"/>
        <c:auto val="1"/>
        <c:lblOffset val="100"/>
        <c:baseTimeUnit val="years"/>
      </c:dateAx>
      <c:valAx>
        <c:axId val="918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759680"/>
        <c:axId val="1067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06759680"/>
        <c:axId val="106761600"/>
      </c:lineChart>
      <c:dateAx>
        <c:axId val="106759680"/>
        <c:scaling>
          <c:orientation val="minMax"/>
        </c:scaling>
        <c:delete val="1"/>
        <c:axPos val="b"/>
        <c:numFmt formatCode="ge" sourceLinked="1"/>
        <c:majorTickMark val="none"/>
        <c:minorTickMark val="none"/>
        <c:tickLblPos val="none"/>
        <c:crossAx val="106761600"/>
        <c:crosses val="autoZero"/>
        <c:auto val="1"/>
        <c:lblOffset val="100"/>
        <c:baseTimeUnit val="years"/>
      </c:dateAx>
      <c:valAx>
        <c:axId val="106761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3778.83</c:v>
                </c:pt>
                <c:pt idx="1">
                  <c:v>2585.2600000000002</c:v>
                </c:pt>
                <c:pt idx="2">
                  <c:v>691.82</c:v>
                </c:pt>
                <c:pt idx="3">
                  <c:v>1158.1099999999999</c:v>
                </c:pt>
                <c:pt idx="4">
                  <c:v>1099.22</c:v>
                </c:pt>
              </c:numCache>
            </c:numRef>
          </c:val>
        </c:ser>
        <c:dLbls>
          <c:showLegendKey val="0"/>
          <c:showVal val="0"/>
          <c:showCatName val="0"/>
          <c:showSerName val="0"/>
          <c:showPercent val="0"/>
          <c:showBubbleSize val="0"/>
        </c:dLbls>
        <c:gapWidth val="150"/>
        <c:axId val="106800256"/>
        <c:axId val="10680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06800256"/>
        <c:axId val="106802176"/>
      </c:lineChart>
      <c:dateAx>
        <c:axId val="106800256"/>
        <c:scaling>
          <c:orientation val="minMax"/>
        </c:scaling>
        <c:delete val="1"/>
        <c:axPos val="b"/>
        <c:numFmt formatCode="ge" sourceLinked="1"/>
        <c:majorTickMark val="none"/>
        <c:minorTickMark val="none"/>
        <c:tickLblPos val="none"/>
        <c:crossAx val="106802176"/>
        <c:crosses val="autoZero"/>
        <c:auto val="1"/>
        <c:lblOffset val="100"/>
        <c:baseTimeUnit val="years"/>
      </c:dateAx>
      <c:valAx>
        <c:axId val="10680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8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236.39</c:v>
                </c:pt>
                <c:pt idx="1">
                  <c:v>222.51</c:v>
                </c:pt>
                <c:pt idx="2">
                  <c:v>204.65</c:v>
                </c:pt>
                <c:pt idx="3">
                  <c:v>182.98</c:v>
                </c:pt>
                <c:pt idx="4">
                  <c:v>165.83</c:v>
                </c:pt>
              </c:numCache>
            </c:numRef>
          </c:val>
        </c:ser>
        <c:dLbls>
          <c:showLegendKey val="0"/>
          <c:showVal val="0"/>
          <c:showCatName val="0"/>
          <c:showSerName val="0"/>
          <c:showPercent val="0"/>
          <c:showBubbleSize val="0"/>
        </c:dLbls>
        <c:gapWidth val="150"/>
        <c:axId val="107094784"/>
        <c:axId val="1070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07094784"/>
        <c:axId val="107096704"/>
      </c:lineChart>
      <c:dateAx>
        <c:axId val="107094784"/>
        <c:scaling>
          <c:orientation val="minMax"/>
        </c:scaling>
        <c:delete val="1"/>
        <c:axPos val="b"/>
        <c:numFmt formatCode="ge" sourceLinked="1"/>
        <c:majorTickMark val="none"/>
        <c:minorTickMark val="none"/>
        <c:tickLblPos val="none"/>
        <c:crossAx val="107096704"/>
        <c:crosses val="autoZero"/>
        <c:auto val="1"/>
        <c:lblOffset val="100"/>
        <c:baseTimeUnit val="years"/>
      </c:dateAx>
      <c:valAx>
        <c:axId val="107096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0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106.19</c:v>
                </c:pt>
                <c:pt idx="1">
                  <c:v>105.32</c:v>
                </c:pt>
                <c:pt idx="2">
                  <c:v>113.71</c:v>
                </c:pt>
                <c:pt idx="3">
                  <c:v>125.73</c:v>
                </c:pt>
                <c:pt idx="4">
                  <c:v>126.96</c:v>
                </c:pt>
              </c:numCache>
            </c:numRef>
          </c:val>
        </c:ser>
        <c:dLbls>
          <c:showLegendKey val="0"/>
          <c:showVal val="0"/>
          <c:showCatName val="0"/>
          <c:showSerName val="0"/>
          <c:showPercent val="0"/>
          <c:showBubbleSize val="0"/>
        </c:dLbls>
        <c:gapWidth val="150"/>
        <c:axId val="107135360"/>
        <c:axId val="1071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07135360"/>
        <c:axId val="107137280"/>
      </c:lineChart>
      <c:dateAx>
        <c:axId val="107135360"/>
        <c:scaling>
          <c:orientation val="minMax"/>
        </c:scaling>
        <c:delete val="1"/>
        <c:axPos val="b"/>
        <c:numFmt formatCode="ge" sourceLinked="1"/>
        <c:majorTickMark val="none"/>
        <c:minorTickMark val="none"/>
        <c:tickLblPos val="none"/>
        <c:crossAx val="107137280"/>
        <c:crosses val="autoZero"/>
        <c:auto val="1"/>
        <c:lblOffset val="100"/>
        <c:baseTimeUnit val="years"/>
      </c:dateAx>
      <c:valAx>
        <c:axId val="1071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213.16</c:v>
                </c:pt>
                <c:pt idx="1">
                  <c:v>213.99</c:v>
                </c:pt>
                <c:pt idx="2">
                  <c:v>194.85</c:v>
                </c:pt>
                <c:pt idx="3">
                  <c:v>172.52</c:v>
                </c:pt>
                <c:pt idx="4">
                  <c:v>170.16</c:v>
                </c:pt>
              </c:numCache>
            </c:numRef>
          </c:val>
        </c:ser>
        <c:dLbls>
          <c:showLegendKey val="0"/>
          <c:showVal val="0"/>
          <c:showCatName val="0"/>
          <c:showSerName val="0"/>
          <c:showPercent val="0"/>
          <c:showBubbleSize val="0"/>
        </c:dLbls>
        <c:gapWidth val="150"/>
        <c:axId val="106843520"/>
        <c:axId val="1068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06843520"/>
        <c:axId val="106845696"/>
      </c:lineChart>
      <c:dateAx>
        <c:axId val="106843520"/>
        <c:scaling>
          <c:orientation val="minMax"/>
        </c:scaling>
        <c:delete val="1"/>
        <c:axPos val="b"/>
        <c:numFmt formatCode="ge" sourceLinked="1"/>
        <c:majorTickMark val="none"/>
        <c:minorTickMark val="none"/>
        <c:tickLblPos val="none"/>
        <c:crossAx val="106845696"/>
        <c:crosses val="autoZero"/>
        <c:auto val="1"/>
        <c:lblOffset val="100"/>
        <c:baseTimeUnit val="years"/>
      </c:dateAx>
      <c:valAx>
        <c:axId val="1068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福岡県　広川町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118</v>
      </c>
      <c r="AE8" s="60"/>
      <c r="AF8" s="60"/>
      <c r="AG8" s="60"/>
      <c r="AH8" s="60"/>
      <c r="AI8" s="60"/>
      <c r="AJ8" s="60"/>
      <c r="AK8" s="5"/>
      <c r="AL8" s="61">
        <f>データ!$R$6</f>
        <v>19882</v>
      </c>
      <c r="AM8" s="61"/>
      <c r="AN8" s="61"/>
      <c r="AO8" s="61"/>
      <c r="AP8" s="61"/>
      <c r="AQ8" s="61"/>
      <c r="AR8" s="61"/>
      <c r="AS8" s="61"/>
      <c r="AT8" s="51">
        <f>データ!$S$6</f>
        <v>37.94</v>
      </c>
      <c r="AU8" s="52"/>
      <c r="AV8" s="52"/>
      <c r="AW8" s="52"/>
      <c r="AX8" s="52"/>
      <c r="AY8" s="52"/>
      <c r="AZ8" s="52"/>
      <c r="BA8" s="52"/>
      <c r="BB8" s="53">
        <f>データ!$T$6</f>
        <v>524.04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81.77</v>
      </c>
      <c r="J10" s="52"/>
      <c r="K10" s="52"/>
      <c r="L10" s="52"/>
      <c r="M10" s="52"/>
      <c r="N10" s="52"/>
      <c r="O10" s="64"/>
      <c r="P10" s="53">
        <f>データ!$P$6</f>
        <v>74.290000000000006</v>
      </c>
      <c r="Q10" s="53"/>
      <c r="R10" s="53"/>
      <c r="S10" s="53"/>
      <c r="T10" s="53"/>
      <c r="U10" s="53"/>
      <c r="V10" s="53"/>
      <c r="W10" s="61">
        <f>データ!$Q$6</f>
        <v>4370</v>
      </c>
      <c r="X10" s="61"/>
      <c r="Y10" s="61"/>
      <c r="Z10" s="61"/>
      <c r="AA10" s="61"/>
      <c r="AB10" s="61"/>
      <c r="AC10" s="61"/>
      <c r="AD10" s="2"/>
      <c r="AE10" s="2"/>
      <c r="AF10" s="2"/>
      <c r="AG10" s="2"/>
      <c r="AH10" s="5"/>
      <c r="AI10" s="5"/>
      <c r="AJ10" s="5"/>
      <c r="AK10" s="5"/>
      <c r="AL10" s="61">
        <f>データ!$U$6</f>
        <v>14742</v>
      </c>
      <c r="AM10" s="61"/>
      <c r="AN10" s="61"/>
      <c r="AO10" s="61"/>
      <c r="AP10" s="61"/>
      <c r="AQ10" s="61"/>
      <c r="AR10" s="61"/>
      <c r="AS10" s="61"/>
      <c r="AT10" s="51">
        <f>データ!$V$6</f>
        <v>18.36</v>
      </c>
      <c r="AU10" s="52"/>
      <c r="AV10" s="52"/>
      <c r="AW10" s="52"/>
      <c r="AX10" s="52"/>
      <c r="AY10" s="52"/>
      <c r="AZ10" s="52"/>
      <c r="BA10" s="52"/>
      <c r="BB10" s="53">
        <f>データ!$W$6</f>
        <v>802.94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405442</v>
      </c>
      <c r="D6" s="34">
        <f t="shared" si="3"/>
        <v>46</v>
      </c>
      <c r="E6" s="34">
        <f t="shared" si="3"/>
        <v>1</v>
      </c>
      <c r="F6" s="34">
        <f t="shared" si="3"/>
        <v>0</v>
      </c>
      <c r="G6" s="34">
        <f t="shared" si="3"/>
        <v>1</v>
      </c>
      <c r="H6" s="34" t="str">
        <f t="shared" si="3"/>
        <v>福岡県　広川町</v>
      </c>
      <c r="I6" s="34" t="str">
        <f t="shared" si="3"/>
        <v>法適用</v>
      </c>
      <c r="J6" s="34" t="str">
        <f t="shared" si="3"/>
        <v>水道事業</v>
      </c>
      <c r="K6" s="34" t="str">
        <f t="shared" si="3"/>
        <v>末端給水事業</v>
      </c>
      <c r="L6" s="34" t="str">
        <f t="shared" si="3"/>
        <v>A7</v>
      </c>
      <c r="M6" s="34">
        <f t="shared" si="3"/>
        <v>0</v>
      </c>
      <c r="N6" s="35" t="str">
        <f t="shared" si="3"/>
        <v>-</v>
      </c>
      <c r="O6" s="35">
        <f t="shared" si="3"/>
        <v>81.77</v>
      </c>
      <c r="P6" s="35">
        <f t="shared" si="3"/>
        <v>74.290000000000006</v>
      </c>
      <c r="Q6" s="35">
        <f t="shared" si="3"/>
        <v>4370</v>
      </c>
      <c r="R6" s="35">
        <f t="shared" si="3"/>
        <v>19882</v>
      </c>
      <c r="S6" s="35">
        <f t="shared" si="3"/>
        <v>37.94</v>
      </c>
      <c r="T6" s="35">
        <f t="shared" si="3"/>
        <v>524.04</v>
      </c>
      <c r="U6" s="35">
        <f t="shared" si="3"/>
        <v>14742</v>
      </c>
      <c r="V6" s="35">
        <f t="shared" si="3"/>
        <v>18.36</v>
      </c>
      <c r="W6" s="35">
        <f t="shared" si="3"/>
        <v>802.94</v>
      </c>
      <c r="X6" s="36">
        <f>IF(X7="",NA(),X7)</f>
        <v>106.88</v>
      </c>
      <c r="Y6" s="36">
        <f t="shared" ref="Y6:AG6" si="4">IF(Y7="",NA(),Y7)</f>
        <v>106.03</v>
      </c>
      <c r="Z6" s="36">
        <f t="shared" si="4"/>
        <v>113.08</v>
      </c>
      <c r="AA6" s="36">
        <f t="shared" si="4"/>
        <v>123.01</v>
      </c>
      <c r="AB6" s="36">
        <f t="shared" si="4"/>
        <v>124.59</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3778.83</v>
      </c>
      <c r="AU6" s="36">
        <f t="shared" ref="AU6:BC6" si="6">IF(AU7="",NA(),AU7)</f>
        <v>2585.2600000000002</v>
      </c>
      <c r="AV6" s="36">
        <f t="shared" si="6"/>
        <v>691.82</v>
      </c>
      <c r="AW6" s="36">
        <f t="shared" si="6"/>
        <v>1158.1099999999999</v>
      </c>
      <c r="AX6" s="36">
        <f t="shared" si="6"/>
        <v>1099.22</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236.39</v>
      </c>
      <c r="BF6" s="36">
        <f t="shared" ref="BF6:BN6" si="7">IF(BF7="",NA(),BF7)</f>
        <v>222.51</v>
      </c>
      <c r="BG6" s="36">
        <f t="shared" si="7"/>
        <v>204.65</v>
      </c>
      <c r="BH6" s="36">
        <f t="shared" si="7"/>
        <v>182.98</v>
      </c>
      <c r="BI6" s="36">
        <f t="shared" si="7"/>
        <v>165.83</v>
      </c>
      <c r="BJ6" s="36">
        <f t="shared" si="7"/>
        <v>458</v>
      </c>
      <c r="BK6" s="36">
        <f t="shared" si="7"/>
        <v>443.13</v>
      </c>
      <c r="BL6" s="36">
        <f t="shared" si="7"/>
        <v>442.54</v>
      </c>
      <c r="BM6" s="36">
        <f t="shared" si="7"/>
        <v>431</v>
      </c>
      <c r="BN6" s="36">
        <f t="shared" si="7"/>
        <v>422.5</v>
      </c>
      <c r="BO6" s="35" t="str">
        <f>IF(BO7="","",IF(BO7="-","【-】","【"&amp;SUBSTITUTE(TEXT(BO7,"#,##0.00"),"-","△")&amp;"】"))</f>
        <v>【270.87】</v>
      </c>
      <c r="BP6" s="36">
        <f>IF(BP7="",NA(),BP7)</f>
        <v>106.19</v>
      </c>
      <c r="BQ6" s="36">
        <f t="shared" ref="BQ6:BY6" si="8">IF(BQ7="",NA(),BQ7)</f>
        <v>105.32</v>
      </c>
      <c r="BR6" s="36">
        <f t="shared" si="8"/>
        <v>113.71</v>
      </c>
      <c r="BS6" s="36">
        <f t="shared" si="8"/>
        <v>125.73</v>
      </c>
      <c r="BT6" s="36">
        <f t="shared" si="8"/>
        <v>126.96</v>
      </c>
      <c r="BU6" s="36">
        <f t="shared" si="8"/>
        <v>96.27</v>
      </c>
      <c r="BV6" s="36">
        <f t="shared" si="8"/>
        <v>95.4</v>
      </c>
      <c r="BW6" s="36">
        <f t="shared" si="8"/>
        <v>98.6</v>
      </c>
      <c r="BX6" s="36">
        <f t="shared" si="8"/>
        <v>100.82</v>
      </c>
      <c r="BY6" s="36">
        <f t="shared" si="8"/>
        <v>101.64</v>
      </c>
      <c r="BZ6" s="35" t="str">
        <f>IF(BZ7="","",IF(BZ7="-","【-】","【"&amp;SUBSTITUTE(TEXT(BZ7,"#,##0.00"),"-","△")&amp;"】"))</f>
        <v>【105.59】</v>
      </c>
      <c r="CA6" s="36">
        <f>IF(CA7="",NA(),CA7)</f>
        <v>213.16</v>
      </c>
      <c r="CB6" s="36">
        <f t="shared" ref="CB6:CJ6" si="9">IF(CB7="",NA(),CB7)</f>
        <v>213.99</v>
      </c>
      <c r="CC6" s="36">
        <f t="shared" si="9"/>
        <v>194.85</v>
      </c>
      <c r="CD6" s="36">
        <f t="shared" si="9"/>
        <v>172.52</v>
      </c>
      <c r="CE6" s="36">
        <f t="shared" si="9"/>
        <v>170.16</v>
      </c>
      <c r="CF6" s="36">
        <f t="shared" si="9"/>
        <v>186.94</v>
      </c>
      <c r="CG6" s="36">
        <f t="shared" si="9"/>
        <v>186.15</v>
      </c>
      <c r="CH6" s="36">
        <f t="shared" si="9"/>
        <v>181.67</v>
      </c>
      <c r="CI6" s="36">
        <f t="shared" si="9"/>
        <v>179.55</v>
      </c>
      <c r="CJ6" s="36">
        <f t="shared" si="9"/>
        <v>179.16</v>
      </c>
      <c r="CK6" s="35" t="str">
        <f>IF(CK7="","",IF(CK7="-","【-】","【"&amp;SUBSTITUTE(TEXT(CK7,"#,##0.00"),"-","△")&amp;"】"))</f>
        <v>【163.27】</v>
      </c>
      <c r="CL6" s="36">
        <f>IF(CL7="",NA(),CL7)</f>
        <v>62.44</v>
      </c>
      <c r="CM6" s="36">
        <f t="shared" ref="CM6:CU6" si="10">IF(CM7="",NA(),CM7)</f>
        <v>63.38</v>
      </c>
      <c r="CN6" s="36">
        <f t="shared" si="10"/>
        <v>65.569999999999993</v>
      </c>
      <c r="CO6" s="36">
        <f t="shared" si="10"/>
        <v>68.849999999999994</v>
      </c>
      <c r="CP6" s="36">
        <f t="shared" si="10"/>
        <v>70.819999999999993</v>
      </c>
      <c r="CQ6" s="36">
        <f t="shared" si="10"/>
        <v>54.51</v>
      </c>
      <c r="CR6" s="36">
        <f t="shared" si="10"/>
        <v>54.47</v>
      </c>
      <c r="CS6" s="36">
        <f t="shared" si="10"/>
        <v>53.61</v>
      </c>
      <c r="CT6" s="36">
        <f t="shared" si="10"/>
        <v>53.52</v>
      </c>
      <c r="CU6" s="36">
        <f t="shared" si="10"/>
        <v>54.24</v>
      </c>
      <c r="CV6" s="35" t="str">
        <f>IF(CV7="","",IF(CV7="-","【-】","【"&amp;SUBSTITUTE(TEXT(CV7,"#,##0.00"),"-","△")&amp;"】"))</f>
        <v>【59.94】</v>
      </c>
      <c r="CW6" s="36">
        <f>IF(CW7="",NA(),CW7)</f>
        <v>96.64</v>
      </c>
      <c r="CX6" s="36">
        <f t="shared" ref="CX6:DF6" si="11">IF(CX7="",NA(),CX7)</f>
        <v>95.65</v>
      </c>
      <c r="CY6" s="36">
        <f t="shared" si="11"/>
        <v>95.76</v>
      </c>
      <c r="CZ6" s="36">
        <f t="shared" si="11"/>
        <v>96.65</v>
      </c>
      <c r="DA6" s="36">
        <f t="shared" si="11"/>
        <v>96.36</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46.67</v>
      </c>
      <c r="DI6" s="36">
        <f t="shared" ref="DI6:DQ6" si="12">IF(DI7="",NA(),DI7)</f>
        <v>48.71</v>
      </c>
      <c r="DJ6" s="36">
        <f t="shared" si="12"/>
        <v>50.65</v>
      </c>
      <c r="DK6" s="36">
        <f t="shared" si="12"/>
        <v>52.61</v>
      </c>
      <c r="DL6" s="36">
        <f t="shared" si="12"/>
        <v>54.45</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5">
        <f>IF(ED7="",NA(),ED7)</f>
        <v>0</v>
      </c>
      <c r="EE6" s="35">
        <f t="shared" ref="EE6:EM6" si="14">IF(EE7="",NA(),EE7)</f>
        <v>0</v>
      </c>
      <c r="EF6" s="36">
        <f t="shared" si="14"/>
        <v>0.64</v>
      </c>
      <c r="EG6" s="36">
        <f t="shared" si="14"/>
        <v>0.23</v>
      </c>
      <c r="EH6" s="36">
        <f t="shared" si="14"/>
        <v>0.28000000000000003</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405442</v>
      </c>
      <c r="D7" s="38">
        <v>46</v>
      </c>
      <c r="E7" s="38">
        <v>1</v>
      </c>
      <c r="F7" s="38">
        <v>0</v>
      </c>
      <c r="G7" s="38">
        <v>1</v>
      </c>
      <c r="H7" s="38" t="s">
        <v>105</v>
      </c>
      <c r="I7" s="38" t="s">
        <v>106</v>
      </c>
      <c r="J7" s="38" t="s">
        <v>107</v>
      </c>
      <c r="K7" s="38" t="s">
        <v>108</v>
      </c>
      <c r="L7" s="38" t="s">
        <v>109</v>
      </c>
      <c r="M7" s="38"/>
      <c r="N7" s="39" t="s">
        <v>110</v>
      </c>
      <c r="O7" s="39">
        <v>81.77</v>
      </c>
      <c r="P7" s="39">
        <v>74.290000000000006</v>
      </c>
      <c r="Q7" s="39">
        <v>4370</v>
      </c>
      <c r="R7" s="39">
        <v>19882</v>
      </c>
      <c r="S7" s="39">
        <v>37.94</v>
      </c>
      <c r="T7" s="39">
        <v>524.04</v>
      </c>
      <c r="U7" s="39">
        <v>14742</v>
      </c>
      <c r="V7" s="39">
        <v>18.36</v>
      </c>
      <c r="W7" s="39">
        <v>802.94</v>
      </c>
      <c r="X7" s="39">
        <v>106.88</v>
      </c>
      <c r="Y7" s="39">
        <v>106.03</v>
      </c>
      <c r="Z7" s="39">
        <v>113.08</v>
      </c>
      <c r="AA7" s="39">
        <v>123.01</v>
      </c>
      <c r="AB7" s="39">
        <v>124.59</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3778.83</v>
      </c>
      <c r="AU7" s="39">
        <v>2585.2600000000002</v>
      </c>
      <c r="AV7" s="39">
        <v>691.82</v>
      </c>
      <c r="AW7" s="39">
        <v>1158.1099999999999</v>
      </c>
      <c r="AX7" s="39">
        <v>1099.22</v>
      </c>
      <c r="AY7" s="39">
        <v>1159.4100000000001</v>
      </c>
      <c r="AZ7" s="39">
        <v>1081.23</v>
      </c>
      <c r="BA7" s="39">
        <v>406.37</v>
      </c>
      <c r="BB7" s="39">
        <v>398.29</v>
      </c>
      <c r="BC7" s="39">
        <v>388.67</v>
      </c>
      <c r="BD7" s="39">
        <v>262.87</v>
      </c>
      <c r="BE7" s="39">
        <v>236.39</v>
      </c>
      <c r="BF7" s="39">
        <v>222.51</v>
      </c>
      <c r="BG7" s="39">
        <v>204.65</v>
      </c>
      <c r="BH7" s="39">
        <v>182.98</v>
      </c>
      <c r="BI7" s="39">
        <v>165.83</v>
      </c>
      <c r="BJ7" s="39">
        <v>458</v>
      </c>
      <c r="BK7" s="39">
        <v>443.13</v>
      </c>
      <c r="BL7" s="39">
        <v>442.54</v>
      </c>
      <c r="BM7" s="39">
        <v>431</v>
      </c>
      <c r="BN7" s="39">
        <v>422.5</v>
      </c>
      <c r="BO7" s="39">
        <v>270.87</v>
      </c>
      <c r="BP7" s="39">
        <v>106.19</v>
      </c>
      <c r="BQ7" s="39">
        <v>105.32</v>
      </c>
      <c r="BR7" s="39">
        <v>113.71</v>
      </c>
      <c r="BS7" s="39">
        <v>125.73</v>
      </c>
      <c r="BT7" s="39">
        <v>126.96</v>
      </c>
      <c r="BU7" s="39">
        <v>96.27</v>
      </c>
      <c r="BV7" s="39">
        <v>95.4</v>
      </c>
      <c r="BW7" s="39">
        <v>98.6</v>
      </c>
      <c r="BX7" s="39">
        <v>100.82</v>
      </c>
      <c r="BY7" s="39">
        <v>101.64</v>
      </c>
      <c r="BZ7" s="39">
        <v>105.59</v>
      </c>
      <c r="CA7" s="39">
        <v>213.16</v>
      </c>
      <c r="CB7" s="39">
        <v>213.99</v>
      </c>
      <c r="CC7" s="39">
        <v>194.85</v>
      </c>
      <c r="CD7" s="39">
        <v>172.52</v>
      </c>
      <c r="CE7" s="39">
        <v>170.16</v>
      </c>
      <c r="CF7" s="39">
        <v>186.94</v>
      </c>
      <c r="CG7" s="39">
        <v>186.15</v>
      </c>
      <c r="CH7" s="39">
        <v>181.67</v>
      </c>
      <c r="CI7" s="39">
        <v>179.55</v>
      </c>
      <c r="CJ7" s="39">
        <v>179.16</v>
      </c>
      <c r="CK7" s="39">
        <v>163.27000000000001</v>
      </c>
      <c r="CL7" s="39">
        <v>62.44</v>
      </c>
      <c r="CM7" s="39">
        <v>63.38</v>
      </c>
      <c r="CN7" s="39">
        <v>65.569999999999993</v>
      </c>
      <c r="CO7" s="39">
        <v>68.849999999999994</v>
      </c>
      <c r="CP7" s="39">
        <v>70.819999999999993</v>
      </c>
      <c r="CQ7" s="39">
        <v>54.51</v>
      </c>
      <c r="CR7" s="39">
        <v>54.47</v>
      </c>
      <c r="CS7" s="39">
        <v>53.61</v>
      </c>
      <c r="CT7" s="39">
        <v>53.52</v>
      </c>
      <c r="CU7" s="39">
        <v>54.24</v>
      </c>
      <c r="CV7" s="39">
        <v>59.94</v>
      </c>
      <c r="CW7" s="39">
        <v>96.64</v>
      </c>
      <c r="CX7" s="39">
        <v>95.65</v>
      </c>
      <c r="CY7" s="39">
        <v>95.76</v>
      </c>
      <c r="CZ7" s="39">
        <v>96.65</v>
      </c>
      <c r="DA7" s="39">
        <v>96.36</v>
      </c>
      <c r="DB7" s="39">
        <v>81.790000000000006</v>
      </c>
      <c r="DC7" s="39">
        <v>81.459999999999994</v>
      </c>
      <c r="DD7" s="39">
        <v>81.31</v>
      </c>
      <c r="DE7" s="39">
        <v>81.459999999999994</v>
      </c>
      <c r="DF7" s="39">
        <v>81.680000000000007</v>
      </c>
      <c r="DG7" s="39">
        <v>90.22</v>
      </c>
      <c r="DH7" s="39">
        <v>46.67</v>
      </c>
      <c r="DI7" s="39">
        <v>48.71</v>
      </c>
      <c r="DJ7" s="39">
        <v>50.65</v>
      </c>
      <c r="DK7" s="39">
        <v>52.61</v>
      </c>
      <c r="DL7" s="39">
        <v>54.45</v>
      </c>
      <c r="DM7" s="39">
        <v>37.799999999999997</v>
      </c>
      <c r="DN7" s="39">
        <v>38.520000000000003</v>
      </c>
      <c r="DO7" s="39">
        <v>46.67</v>
      </c>
      <c r="DP7" s="39">
        <v>47.7</v>
      </c>
      <c r="DQ7" s="39">
        <v>48.14</v>
      </c>
      <c r="DR7" s="39">
        <v>47.91</v>
      </c>
      <c r="DS7" s="39">
        <v>0</v>
      </c>
      <c r="DT7" s="39">
        <v>0</v>
      </c>
      <c r="DU7" s="39">
        <v>0</v>
      </c>
      <c r="DV7" s="39">
        <v>0</v>
      </c>
      <c r="DW7" s="39">
        <v>0</v>
      </c>
      <c r="DX7" s="39">
        <v>8.2200000000000006</v>
      </c>
      <c r="DY7" s="39">
        <v>9.43</v>
      </c>
      <c r="DZ7" s="39">
        <v>10.029999999999999</v>
      </c>
      <c r="EA7" s="39">
        <v>7.26</v>
      </c>
      <c r="EB7" s="39">
        <v>11.13</v>
      </c>
      <c r="EC7" s="39">
        <v>15</v>
      </c>
      <c r="ED7" s="39">
        <v>0</v>
      </c>
      <c r="EE7" s="39">
        <v>0</v>
      </c>
      <c r="EF7" s="39">
        <v>0.64</v>
      </c>
      <c r="EG7" s="39">
        <v>0.23</v>
      </c>
      <c r="EH7" s="39">
        <v>0.28000000000000003</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前田武博</cp:lastModifiedBy>
  <cp:lastPrinted>2018-02-08T08:58:46Z</cp:lastPrinted>
  <dcterms:created xsi:type="dcterms:W3CDTF">2017-12-25T01:36:37Z</dcterms:created>
  <dcterms:modified xsi:type="dcterms:W3CDTF">2018-02-26T05:34:05Z</dcterms:modified>
  <cp:category/>
</cp:coreProperties>
</file>